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ysInYear">[1]Parameters!$B$9</definedName>
    <definedName name="ExternalData_1" localSheetId="0">Sheet1!$A$1:$A$169</definedName>
    <definedName name="ExternalData_10" localSheetId="0">Sheet1!$A$1:$A$169</definedName>
    <definedName name="ExternalData_11" localSheetId="0">Sheet1!$A$1:$A$169</definedName>
    <definedName name="ExternalData_12" localSheetId="0">Sheet1!$A$1:$A$169</definedName>
    <definedName name="ExternalData_13" localSheetId="0">Sheet1!$A$1:$A$169</definedName>
    <definedName name="ExternalData_14" localSheetId="0">Sheet1!$A$1:$A$169</definedName>
    <definedName name="ExternalData_15" localSheetId="0">Sheet1!$A$1:$A$169</definedName>
    <definedName name="ExternalData_16" localSheetId="0">Sheet1!$A$1:$A$169</definedName>
    <definedName name="ExternalData_17" localSheetId="0">Sheet1!$A$1:$A$169</definedName>
    <definedName name="ExternalData_18" localSheetId="0">Sheet1!$A$1:$A$169</definedName>
    <definedName name="ExternalData_19" localSheetId="0">Sheet1!$A$1:$A$169</definedName>
    <definedName name="ExternalData_2" localSheetId="0">Sheet1!$A$1:$A$169</definedName>
    <definedName name="ExternalData_20" localSheetId="0">Sheet1!$A$1:$A$169</definedName>
    <definedName name="ExternalData_21" localSheetId="0">Sheet1!$A$1:$A$169</definedName>
    <definedName name="ExternalData_22" localSheetId="0">Sheet1!$A$1:$A$169</definedName>
    <definedName name="ExternalData_23" localSheetId="0">Sheet1!$A$1:$A$169</definedName>
    <definedName name="ExternalData_24" localSheetId="0">Sheet1!$A$1:$A$169</definedName>
    <definedName name="ExternalData_25" localSheetId="0">Sheet1!$A$1:$A$169</definedName>
    <definedName name="ExternalData_26" localSheetId="0">Sheet1!$A$1:$A$169</definedName>
    <definedName name="ExternalData_27" localSheetId="0">Sheet1!$A$1:$A$169</definedName>
    <definedName name="ExternalData_28" localSheetId="0">Sheet1!$A$1:$A$169</definedName>
    <definedName name="ExternalData_29" localSheetId="0">Sheet1!$A$1:$A$169</definedName>
    <definedName name="ExternalData_3" localSheetId="0">Sheet1!$A$1:$A$169</definedName>
    <definedName name="ExternalData_30" localSheetId="0">Sheet1!$A$1:$A$169</definedName>
    <definedName name="ExternalData_31" localSheetId="0">Sheet1!$A$1:$A$169</definedName>
    <definedName name="ExternalData_32" localSheetId="0">Sheet1!$A$1:$A$169</definedName>
    <definedName name="ExternalData_33" localSheetId="0">Sheet1!$A$1:$A$169</definedName>
    <definedName name="ExternalData_36" localSheetId="0">Sheet1!$A$1:$A$169</definedName>
    <definedName name="ExternalData_37" localSheetId="0">Sheet1!$A$1:$A$169</definedName>
    <definedName name="ExternalData_38" localSheetId="0">Sheet1!$A$1:$A$169</definedName>
    <definedName name="ExternalData_39" localSheetId="0">Sheet1!$A$1:$A$169</definedName>
    <definedName name="ExternalData_4" localSheetId="0">Sheet1!$A$1:$A$169</definedName>
    <definedName name="ExternalData_40" localSheetId="0">Sheet1!$A$1:$A$169</definedName>
    <definedName name="ExternalData_41" localSheetId="0">Sheet1!$A$1:$A$169</definedName>
    <definedName name="ExternalData_42" localSheetId="0">Sheet1!$A$1:$A$169</definedName>
    <definedName name="ExternalData_43" localSheetId="0">Sheet1!$A$1:$A$169</definedName>
    <definedName name="ExternalData_44" localSheetId="0">Sheet1!$A$1:$A$169</definedName>
    <definedName name="ExternalData_45" localSheetId="0">Sheet1!$A$1:$A$169</definedName>
    <definedName name="ExternalData_46" localSheetId="0">Sheet1!$A$1:$A$175</definedName>
    <definedName name="ExternalData_47" localSheetId="0">Sheet1!$A$1:$A$277</definedName>
    <definedName name="ExternalData_48" localSheetId="0">Sheet1!$A$1:$A$537</definedName>
    <definedName name="ExternalData_49" localSheetId="0">Sheet1!$A$1:$A$798</definedName>
    <definedName name="ExternalData_5" localSheetId="0">Sheet1!$A$1:$A$169</definedName>
    <definedName name="ExternalData_50" localSheetId="0">Sheet1!$A$1:$A$2574</definedName>
    <definedName name="ExternalData_51" localSheetId="0">Sheet1!$A$1:$A$277</definedName>
    <definedName name="ExternalData_52" localSheetId="0">Sheet1!$A$1:$A$537</definedName>
    <definedName name="ExternalData_53" localSheetId="0">Sheet1!$A$1:$A$516</definedName>
    <definedName name="ExternalData_54" localSheetId="0">Sheet1!$A$1:$A$170</definedName>
    <definedName name="ExternalData_55" localSheetId="0">Sheet1!$A$1:$A$82</definedName>
    <definedName name="ExternalData_6" localSheetId="0">Sheet1!$A$1:$A$169</definedName>
    <definedName name="ExternalData_7" localSheetId="0">Sheet1!$A$1:$A$169</definedName>
    <definedName name="ExternalData_8" localSheetId="0">Sheet1!$A$1:$A$169</definedName>
    <definedName name="ExternalData_9" localSheetId="0">Sheet1!$A$1:$A$169</definedName>
  </definedNames>
  <calcPr calcId="144525"/>
</workbook>
</file>

<file path=xl/calcChain.xml><?xml version="1.0" encoding="utf-8"?>
<calcChain xmlns="http://schemas.openxmlformats.org/spreadsheetml/2006/main">
  <c r="H81" i="1" l="1"/>
  <c r="G81" i="1"/>
  <c r="F81" i="1"/>
  <c r="I80" i="1"/>
  <c r="H80" i="1"/>
  <c r="J80" i="1" s="1"/>
  <c r="F80" i="1"/>
  <c r="J79" i="1"/>
  <c r="I79" i="1"/>
  <c r="H79" i="1"/>
  <c r="F79" i="1"/>
  <c r="J78" i="1"/>
  <c r="I78" i="1"/>
  <c r="H78" i="1"/>
  <c r="F78" i="1"/>
  <c r="H77" i="1"/>
  <c r="F77" i="1"/>
  <c r="H76" i="1"/>
  <c r="J76" i="1" s="1"/>
  <c r="F76" i="1"/>
  <c r="J75" i="1"/>
  <c r="I75" i="1"/>
  <c r="H75" i="1"/>
  <c r="F75" i="1"/>
  <c r="J74" i="1"/>
  <c r="I74" i="1"/>
  <c r="H74" i="1"/>
  <c r="F74" i="1"/>
  <c r="H73" i="1"/>
  <c r="F73" i="1"/>
  <c r="H72" i="1"/>
  <c r="J72" i="1" s="1"/>
  <c r="F72" i="1"/>
  <c r="J71" i="1"/>
  <c r="I71" i="1"/>
  <c r="H71" i="1"/>
  <c r="F71" i="1"/>
  <c r="J70" i="1"/>
  <c r="I70" i="1"/>
  <c r="H70" i="1"/>
  <c r="F70" i="1"/>
  <c r="H69" i="1"/>
  <c r="F69" i="1"/>
  <c r="I68" i="1"/>
  <c r="H68" i="1"/>
  <c r="J68" i="1" s="1"/>
  <c r="F68" i="1"/>
  <c r="J67" i="1"/>
  <c r="I67" i="1"/>
  <c r="H67" i="1"/>
  <c r="F67" i="1"/>
  <c r="J66" i="1"/>
  <c r="I66" i="1"/>
  <c r="H66" i="1"/>
  <c r="F66" i="1"/>
  <c r="H65" i="1"/>
  <c r="F65" i="1"/>
  <c r="I64" i="1"/>
  <c r="H64" i="1"/>
  <c r="J64" i="1" s="1"/>
  <c r="F64" i="1"/>
  <c r="J63" i="1"/>
  <c r="I63" i="1"/>
  <c r="H63" i="1"/>
  <c r="F63" i="1"/>
  <c r="G65" i="1" s="1"/>
  <c r="J62" i="1"/>
  <c r="I62" i="1"/>
  <c r="H62" i="1"/>
  <c r="F62" i="1"/>
  <c r="H61" i="1"/>
  <c r="F61" i="1"/>
  <c r="H60" i="1"/>
  <c r="F60" i="1"/>
  <c r="J59" i="1"/>
  <c r="I59" i="1"/>
  <c r="H59" i="1"/>
  <c r="F59" i="1"/>
  <c r="J58" i="1"/>
  <c r="I58" i="1"/>
  <c r="H58" i="1"/>
  <c r="F58" i="1"/>
  <c r="H57" i="1"/>
  <c r="F57" i="1"/>
  <c r="H56" i="1"/>
  <c r="J56" i="1" s="1"/>
  <c r="F56" i="1"/>
  <c r="J55" i="1"/>
  <c r="I55" i="1"/>
  <c r="H55" i="1"/>
  <c r="F55" i="1"/>
  <c r="J54" i="1"/>
  <c r="I54" i="1"/>
  <c r="H54" i="1"/>
  <c r="G54" i="1"/>
  <c r="F54" i="1"/>
  <c r="H53" i="1"/>
  <c r="F53" i="1"/>
  <c r="H52" i="1"/>
  <c r="J52" i="1" s="1"/>
  <c r="F52" i="1"/>
  <c r="H51" i="1"/>
  <c r="J51" i="1" s="1"/>
  <c r="F51" i="1"/>
  <c r="J50" i="1"/>
  <c r="I50" i="1"/>
  <c r="H50" i="1"/>
  <c r="F50" i="1"/>
  <c r="J49" i="1"/>
  <c r="H49" i="1"/>
  <c r="I49" i="1" s="1"/>
  <c r="F49" i="1"/>
  <c r="H48" i="1"/>
  <c r="F48" i="1"/>
  <c r="H47" i="1"/>
  <c r="F47" i="1"/>
  <c r="J46" i="1"/>
  <c r="I46" i="1"/>
  <c r="H46" i="1"/>
  <c r="G46" i="1"/>
  <c r="F46" i="1"/>
  <c r="J45" i="1"/>
  <c r="H45" i="1"/>
  <c r="I45" i="1" s="1"/>
  <c r="F45" i="1"/>
  <c r="I44" i="1"/>
  <c r="H44" i="1"/>
  <c r="J44" i="1" s="1"/>
  <c r="F44" i="1"/>
  <c r="J43" i="1"/>
  <c r="I43" i="1"/>
  <c r="H43" i="1"/>
  <c r="F43" i="1"/>
  <c r="J42" i="1"/>
  <c r="I42" i="1"/>
  <c r="H42" i="1"/>
  <c r="F42" i="1"/>
  <c r="H41" i="1"/>
  <c r="I41" i="1" s="1"/>
  <c r="F41" i="1"/>
  <c r="G53" i="1" s="1"/>
  <c r="I40" i="1"/>
  <c r="H40" i="1"/>
  <c r="J40" i="1" s="1"/>
  <c r="F40" i="1"/>
  <c r="J39" i="1"/>
  <c r="I39" i="1"/>
  <c r="H39" i="1"/>
  <c r="F39" i="1"/>
  <c r="J38" i="1"/>
  <c r="I38" i="1"/>
  <c r="H38" i="1"/>
  <c r="F38" i="1"/>
  <c r="H37" i="1"/>
  <c r="F37" i="1"/>
  <c r="G49" i="1" s="1"/>
  <c r="H36" i="1"/>
  <c r="J36" i="1" s="1"/>
  <c r="F36" i="1"/>
  <c r="H35" i="1"/>
  <c r="J35" i="1" s="1"/>
  <c r="F35" i="1"/>
  <c r="G48" i="1" s="1"/>
  <c r="J34" i="1"/>
  <c r="I34" i="1"/>
  <c r="H34" i="1"/>
  <c r="F34" i="1"/>
  <c r="G47" i="1" s="1"/>
  <c r="J33" i="1"/>
  <c r="I33" i="1"/>
  <c r="H33" i="1"/>
  <c r="F33" i="1"/>
  <c r="G45" i="1" s="1"/>
  <c r="H32" i="1"/>
  <c r="J32" i="1" s="1"/>
  <c r="F32" i="1"/>
  <c r="H31" i="1"/>
  <c r="F31" i="1"/>
  <c r="G44" i="1" s="1"/>
  <c r="J30" i="1"/>
  <c r="I30" i="1"/>
  <c r="H30" i="1"/>
  <c r="F30" i="1"/>
  <c r="J29" i="1"/>
  <c r="I29" i="1"/>
  <c r="H29" i="1"/>
  <c r="F29" i="1"/>
  <c r="H28" i="1"/>
  <c r="J28" i="1" s="1"/>
  <c r="F28" i="1"/>
  <c r="H27" i="1"/>
  <c r="F27" i="1"/>
  <c r="J26" i="1"/>
  <c r="I26" i="1"/>
  <c r="H26" i="1"/>
  <c r="F26" i="1"/>
  <c r="J25" i="1"/>
  <c r="I25" i="1"/>
  <c r="H25" i="1"/>
  <c r="F25" i="1"/>
  <c r="G38" i="1" s="1"/>
  <c r="H24" i="1"/>
  <c r="J24" i="1" s="1"/>
  <c r="F24" i="1"/>
  <c r="G37" i="1" s="1"/>
  <c r="H23" i="1"/>
  <c r="F23" i="1"/>
  <c r="J22" i="1"/>
  <c r="I22" i="1"/>
  <c r="H22" i="1"/>
  <c r="F22" i="1"/>
  <c r="J21" i="1"/>
  <c r="I21" i="1"/>
  <c r="H21" i="1"/>
  <c r="F21" i="1"/>
  <c r="G24" i="1" s="1"/>
  <c r="H20" i="1"/>
  <c r="J20" i="1" s="1"/>
  <c r="G20" i="1"/>
  <c r="F20" i="1"/>
  <c r="H19" i="1"/>
  <c r="F19" i="1"/>
  <c r="J18" i="1"/>
  <c r="I18" i="1"/>
  <c r="H18" i="1"/>
  <c r="F18" i="1"/>
  <c r="G31" i="1" s="1"/>
  <c r="J17" i="1"/>
  <c r="I17" i="1"/>
  <c r="H17" i="1"/>
  <c r="F17" i="1"/>
  <c r="H16" i="1"/>
  <c r="J16" i="1" s="1"/>
  <c r="G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G19" i="1" s="1"/>
  <c r="H5" i="1"/>
  <c r="F5" i="1"/>
  <c r="G18" i="1" s="1"/>
  <c r="H4" i="1"/>
  <c r="F4" i="1"/>
  <c r="H3" i="1"/>
  <c r="F3" i="1"/>
  <c r="J6" i="1" l="1"/>
  <c r="I6" i="1"/>
  <c r="I10" i="1"/>
  <c r="J10" i="1"/>
  <c r="J14" i="1"/>
  <c r="I14" i="1"/>
  <c r="G79" i="1"/>
  <c r="G78" i="1"/>
  <c r="G77" i="1"/>
  <c r="J31" i="1"/>
  <c r="I31" i="1"/>
  <c r="J60" i="1"/>
  <c r="I60" i="1"/>
  <c r="I3" i="1"/>
  <c r="J3" i="1"/>
  <c r="I7" i="1"/>
  <c r="J7" i="1"/>
  <c r="J11" i="1"/>
  <c r="I11" i="1"/>
  <c r="I15" i="1"/>
  <c r="J15" i="1"/>
  <c r="J19" i="1"/>
  <c r="I19" i="1"/>
  <c r="G42" i="1"/>
  <c r="G40" i="1"/>
  <c r="J47" i="1"/>
  <c r="I47" i="1"/>
  <c r="G63" i="1"/>
  <c r="G64" i="1"/>
  <c r="G52" i="1"/>
  <c r="J53" i="1"/>
  <c r="I53" i="1"/>
  <c r="J69" i="1"/>
  <c r="I69" i="1"/>
  <c r="J4" i="1"/>
  <c r="I4" i="1"/>
  <c r="J8" i="1"/>
  <c r="I8" i="1"/>
  <c r="I12" i="1"/>
  <c r="J12" i="1"/>
  <c r="G34" i="1"/>
  <c r="G33" i="1"/>
  <c r="J27" i="1"/>
  <c r="I27" i="1"/>
  <c r="G32" i="1"/>
  <c r="G70" i="1"/>
  <c r="G22" i="1"/>
  <c r="G26" i="1"/>
  <c r="J48" i="1"/>
  <c r="I48" i="1"/>
  <c r="G76" i="1"/>
  <c r="I5" i="1"/>
  <c r="J5" i="1"/>
  <c r="J9" i="1"/>
  <c r="I9" i="1"/>
  <c r="I13" i="1"/>
  <c r="J13" i="1"/>
  <c r="G23" i="1"/>
  <c r="G27" i="1"/>
  <c r="G21" i="1"/>
  <c r="G17" i="1"/>
  <c r="G30" i="1"/>
  <c r="G29" i="1"/>
  <c r="G25" i="1"/>
  <c r="I23" i="1"/>
  <c r="J23" i="1"/>
  <c r="G28" i="1"/>
  <c r="G36" i="1"/>
  <c r="I37" i="1"/>
  <c r="J37" i="1"/>
  <c r="G41" i="1"/>
  <c r="G58" i="1"/>
  <c r="G57" i="1"/>
  <c r="G62" i="1"/>
  <c r="G35" i="1"/>
  <c r="G39" i="1"/>
  <c r="G43" i="1"/>
  <c r="G51" i="1"/>
  <c r="G50" i="1"/>
  <c r="G72" i="1"/>
  <c r="G61" i="1"/>
  <c r="G75" i="1"/>
  <c r="J65" i="1"/>
  <c r="I65" i="1"/>
  <c r="G66" i="1"/>
  <c r="I76" i="1"/>
  <c r="J81" i="1"/>
  <c r="I81" i="1"/>
  <c r="I16" i="1"/>
  <c r="I20" i="1"/>
  <c r="I24" i="1"/>
  <c r="I28" i="1"/>
  <c r="I32" i="1"/>
  <c r="I35" i="1"/>
  <c r="I36" i="1"/>
  <c r="J41" i="1"/>
  <c r="G55" i="1"/>
  <c r="G56" i="1"/>
  <c r="I51" i="1"/>
  <c r="I52" i="1"/>
  <c r="G68" i="1"/>
  <c r="I56" i="1"/>
  <c r="G71" i="1"/>
  <c r="J61" i="1"/>
  <c r="I61" i="1"/>
  <c r="I72" i="1"/>
  <c r="G73" i="1"/>
  <c r="J77" i="1"/>
  <c r="I77" i="1"/>
  <c r="G59" i="1"/>
  <c r="G60" i="1"/>
  <c r="G67" i="1"/>
  <c r="J57" i="1"/>
  <c r="I57" i="1"/>
  <c r="G80" i="1"/>
  <c r="G69" i="1"/>
  <c r="J73" i="1"/>
  <c r="I73" i="1"/>
  <c r="G74" i="1"/>
  <c r="K16" i="1" l="1"/>
  <c r="L16" i="1"/>
  <c r="M16" i="1" l="1"/>
  <c r="N16" i="1" s="1"/>
  <c r="K17" i="1"/>
  <c r="L17" i="1"/>
  <c r="L18" i="1" l="1"/>
  <c r="M17" i="1"/>
  <c r="N17" i="1" s="1"/>
  <c r="K18" i="1"/>
  <c r="N18" i="1" l="1"/>
  <c r="L19" i="1"/>
  <c r="K19" i="1"/>
  <c r="M18" i="1"/>
  <c r="M19" i="1" l="1"/>
  <c r="N19" i="1" s="1"/>
  <c r="K20" i="1"/>
  <c r="L20" i="1"/>
  <c r="N20" i="1" l="1"/>
  <c r="L21" i="1"/>
  <c r="K21" i="1"/>
  <c r="M20" i="1"/>
  <c r="M21" i="1" l="1"/>
  <c r="N21" i="1" s="1"/>
  <c r="K22" i="1"/>
  <c r="L22" i="1"/>
  <c r="N22" i="1" l="1"/>
  <c r="L23" i="1"/>
  <c r="K23" i="1"/>
  <c r="M22" i="1"/>
  <c r="M23" i="1" l="1"/>
  <c r="N23" i="1" s="1"/>
  <c r="K24" i="1"/>
  <c r="L24" i="1"/>
  <c r="L25" i="1" l="1"/>
  <c r="K25" i="1"/>
  <c r="M24" i="1"/>
  <c r="N24" i="1" s="1"/>
  <c r="M25" i="1" l="1"/>
  <c r="N25" i="1" s="1"/>
  <c r="K26" i="1"/>
  <c r="L26" i="1"/>
  <c r="N26" i="1" l="1"/>
  <c r="L27" i="1"/>
  <c r="K27" i="1"/>
  <c r="M26" i="1"/>
  <c r="M27" i="1" l="1"/>
  <c r="K28" i="1"/>
  <c r="N27" i="1"/>
  <c r="L28" i="1"/>
  <c r="L29" i="1" l="1"/>
  <c r="M28" i="1"/>
  <c r="N28" i="1" s="1"/>
  <c r="K29" i="1"/>
  <c r="M29" i="1" l="1"/>
  <c r="K30" i="1"/>
  <c r="L30" i="1"/>
  <c r="N29" i="1"/>
  <c r="L31" i="1" l="1"/>
  <c r="K31" i="1"/>
  <c r="M30" i="1"/>
  <c r="N30" i="1" s="1"/>
  <c r="M31" i="1" l="1"/>
  <c r="N31" i="1" s="1"/>
  <c r="K32" i="1"/>
  <c r="L32" i="1"/>
  <c r="N32" i="1" l="1"/>
  <c r="L33" i="1"/>
  <c r="M32" i="1"/>
  <c r="K33" i="1"/>
  <c r="M33" i="1" l="1"/>
  <c r="K34" i="1"/>
  <c r="L34" i="1"/>
  <c r="N33" i="1"/>
  <c r="L35" i="1" l="1"/>
  <c r="K35" i="1"/>
  <c r="M34" i="1"/>
  <c r="N34" i="1" s="1"/>
  <c r="K36" i="1" l="1"/>
  <c r="M35" i="1"/>
  <c r="N35" i="1"/>
  <c r="L36" i="1"/>
  <c r="N36" i="1" l="1"/>
  <c r="L37" i="1"/>
  <c r="K37" i="1"/>
  <c r="M36" i="1"/>
  <c r="M37" i="1" l="1"/>
  <c r="N37" i="1" s="1"/>
  <c r="K38" i="1"/>
  <c r="L38" i="1"/>
  <c r="L39" i="1" l="1"/>
  <c r="K39" i="1"/>
  <c r="M38" i="1"/>
  <c r="N38" i="1" s="1"/>
  <c r="N39" i="1" l="1"/>
  <c r="L40" i="1"/>
  <c r="M39" i="1"/>
  <c r="K40" i="1"/>
  <c r="K41" i="1" l="1"/>
  <c r="M40" i="1"/>
  <c r="N40" i="1"/>
  <c r="L41" i="1"/>
  <c r="L42" i="1" l="1"/>
  <c r="M41" i="1"/>
  <c r="N41" i="1" s="1"/>
  <c r="K42" i="1"/>
  <c r="L43" i="1" l="1"/>
  <c r="K43" i="1"/>
  <c r="M42" i="1"/>
  <c r="N42" i="1" s="1"/>
  <c r="M43" i="1" l="1"/>
  <c r="K44" i="1"/>
  <c r="L44" i="1"/>
  <c r="N43" i="1"/>
  <c r="N44" i="1" l="1"/>
  <c r="L45" i="1"/>
  <c r="M44" i="1"/>
  <c r="K45" i="1"/>
  <c r="M45" i="1" l="1"/>
  <c r="K46" i="1"/>
  <c r="L46" i="1"/>
  <c r="N45" i="1"/>
  <c r="L47" i="1" l="1"/>
  <c r="K47" i="1"/>
  <c r="M46" i="1"/>
  <c r="N46" i="1" s="1"/>
  <c r="K48" i="1" l="1"/>
  <c r="M47" i="1"/>
  <c r="L48" i="1"/>
  <c r="N47" i="1"/>
  <c r="L49" i="1" l="1"/>
  <c r="K49" i="1"/>
  <c r="M48" i="1"/>
  <c r="N48" i="1" s="1"/>
  <c r="M49" i="1" l="1"/>
  <c r="K50" i="1"/>
  <c r="L50" i="1"/>
  <c r="N49" i="1"/>
  <c r="L51" i="1" l="1"/>
  <c r="K51" i="1"/>
  <c r="M50" i="1"/>
  <c r="N50" i="1" s="1"/>
  <c r="K52" i="1" l="1"/>
  <c r="M51" i="1"/>
  <c r="N51" i="1"/>
  <c r="L52" i="1"/>
  <c r="L53" i="1" l="1"/>
  <c r="K53" i="1"/>
  <c r="M52" i="1"/>
  <c r="N52" i="1" s="1"/>
  <c r="M53" i="1" l="1"/>
  <c r="N53" i="1" s="1"/>
  <c r="K54" i="1"/>
  <c r="L54" i="1"/>
  <c r="L55" i="1" l="1"/>
  <c r="M54" i="1"/>
  <c r="N54" i="1" s="1"/>
  <c r="K55" i="1"/>
  <c r="K56" i="1" l="1"/>
  <c r="M55" i="1"/>
  <c r="L56" i="1"/>
  <c r="N55" i="1"/>
  <c r="N56" i="1" l="1"/>
  <c r="L57" i="1"/>
  <c r="M56" i="1"/>
  <c r="K57" i="1"/>
  <c r="M57" i="1" l="1"/>
  <c r="N57" i="1" s="1"/>
  <c r="K58" i="1"/>
  <c r="L58" i="1"/>
  <c r="L59" i="1" l="1"/>
  <c r="M58" i="1"/>
  <c r="N58" i="1" s="1"/>
  <c r="K59" i="1"/>
  <c r="K60" i="1" l="1"/>
  <c r="M59" i="1"/>
  <c r="L60" i="1"/>
  <c r="N59" i="1"/>
  <c r="L61" i="1" l="1"/>
  <c r="K61" i="1"/>
  <c r="M60" i="1"/>
  <c r="N60" i="1" s="1"/>
  <c r="M61" i="1" l="1"/>
  <c r="N61" i="1" s="1"/>
  <c r="K62" i="1"/>
  <c r="L62" i="1"/>
  <c r="L63" i="1" l="1"/>
  <c r="M62" i="1"/>
  <c r="N62" i="1" s="1"/>
  <c r="K63" i="1"/>
  <c r="K64" i="1" l="1"/>
  <c r="M63" i="1"/>
  <c r="L64" i="1"/>
  <c r="N63" i="1"/>
  <c r="L65" i="1" l="1"/>
  <c r="K65" i="1"/>
  <c r="M64" i="1"/>
  <c r="N64" i="1" s="1"/>
  <c r="M65" i="1" l="1"/>
  <c r="N65" i="1" s="1"/>
  <c r="K66" i="1"/>
  <c r="L66" i="1"/>
  <c r="L67" i="1" l="1"/>
  <c r="M66" i="1"/>
  <c r="N66" i="1" s="1"/>
  <c r="K67" i="1"/>
  <c r="K68" i="1" l="1"/>
  <c r="M67" i="1"/>
  <c r="L68" i="1"/>
  <c r="N67" i="1"/>
  <c r="L69" i="1" l="1"/>
  <c r="K69" i="1"/>
  <c r="M68" i="1"/>
  <c r="N68" i="1" s="1"/>
  <c r="M69" i="1" l="1"/>
  <c r="N69" i="1" s="1"/>
  <c r="K70" i="1"/>
  <c r="L70" i="1"/>
  <c r="L71" i="1" l="1"/>
  <c r="M70" i="1"/>
  <c r="N70" i="1" s="1"/>
  <c r="K71" i="1"/>
  <c r="K72" i="1" l="1"/>
  <c r="M71" i="1"/>
  <c r="L72" i="1"/>
  <c r="N71" i="1"/>
  <c r="L73" i="1" l="1"/>
  <c r="K73" i="1"/>
  <c r="M72" i="1"/>
  <c r="N72" i="1" s="1"/>
  <c r="M73" i="1" l="1"/>
  <c r="N73" i="1" s="1"/>
  <c r="K74" i="1"/>
  <c r="L74" i="1"/>
  <c r="L75" i="1" l="1"/>
  <c r="M74" i="1"/>
  <c r="N74" i="1" s="1"/>
  <c r="K75" i="1"/>
  <c r="K76" i="1" l="1"/>
  <c r="M75" i="1"/>
  <c r="L76" i="1"/>
  <c r="N75" i="1"/>
  <c r="L77" i="1" l="1"/>
  <c r="K77" i="1"/>
  <c r="M76" i="1"/>
  <c r="N76" i="1" s="1"/>
  <c r="M77" i="1" l="1"/>
  <c r="N77" i="1" s="1"/>
  <c r="K78" i="1"/>
  <c r="L78" i="1"/>
  <c r="M78" i="1" l="1"/>
  <c r="K79" i="1"/>
  <c r="L79" i="1"/>
  <c r="N78" i="1"/>
  <c r="L80" i="1" l="1"/>
  <c r="K80" i="1"/>
  <c r="M79" i="1"/>
  <c r="N79" i="1" s="1"/>
  <c r="K81" i="1" l="1"/>
  <c r="M81" i="1" s="1"/>
  <c r="M80" i="1"/>
  <c r="N80" i="1"/>
  <c r="L81" i="1"/>
  <c r="N81" i="1" l="1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2" name="Connection1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3" name="Connection10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4" name="Connection11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5" name="Connection12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6" name="Connection13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7" name="Connection14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8" name="Connection15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9" name="Connection16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0" name="Connection17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1" name="Connection18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2" name="Connection19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3" name="Connection2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4" name="Connection20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5" name="Connection21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6" name="Connection22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7" name="Connection23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8" name="Connection24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19" name="Connection25" type="4" refreshedVersion="4" background="1" saveData="1">
    <webPr xl2000="1" url="http://ichart.yahoo.com/table.csv?s=BP&amp;a=0&amp;b=3&amp;c=2013&amp;d=8&amp;e=2&amp;f=2013&amp;g=&amp;q=q&amp;y=0&amp;z=BP&amp;x=.csv" htmlFormat="all"/>
  </connection>
  <connection id="20" name="Connection26" type="4" refreshedVersion="4" background="1" saveData="1">
    <webPr xl2000="1" url="http://ichart.yahoo.com/table.csv?s=BP&amp;a=0&amp;b=3&amp;c=2013&amp;d=8&amp;e=2&amp;f=2013&amp;g=&amp;q=q&amp;y=0&amp;z=BP&amp;x=.csv" htmlFormat="all"/>
  </connection>
  <connection id="21" name="Connection27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22" name="Connection28" type="4" refreshedVersion="4" background="1" saveData="1">
    <webPr xl2000="1" url="http://ichart.yahoo.com/table.csv?s=BP&amp;a=0&amp;b=3&amp;c=2013&amp;d=8&amp;e=2&amp;f=2013&amp;g=&amp;q=q&amp;y=0&amp;z=BP&amp;x=.csv" htmlFormat="all"/>
  </connection>
  <connection id="23" name="Connection29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24" name="Connection3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25" name="Connection30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26" name="Connection31" type="4" refreshedVersion="4" background="1" saveData="1">
    <webPr xl2000="1" url="http://ichart.yahoo.com/table.csv?s=BP&amp;a=0&amp;b=3&amp;c=2013&amp;d=8&amp;e=2&amp;f=2013&amp;g=&amp;q=q&amp;y=0&amp;z=BP&amp;x=.csv" htmlFormat="all"/>
  </connection>
  <connection id="27" name="Connection32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28" name="Connection35" type="4" refreshedVersion="4" background="1" saveData="1">
    <webPr xl2000="1" url="http://ichart.finance.yahoo.com/table.csv?s=XOM&amp;a=0&amp;b=3&amp;c=2013&amp;d=8&amp;e=2&amp;f=2013&amp;g=&amp;q=q&amp;y=0&amp;z=XOM&amp;x=.csv" htmlFormat="all"/>
  </connection>
  <connection id="29" name="Connection36" type="4" refreshedVersion="4" background="1" saveData="1">
    <webPr xl2000="1" url="http://ichart.finance.yahoo.com/table.csv?s=XOM&amp;a=0&amp;b=3&amp;c=2013&amp;d=8&amp;e=2&amp;f=2013&amp;g=&amp;q=q&amp;y=0&amp;z=XOM&amp;x=.csv" htmlFormat="all"/>
  </connection>
  <connection id="30" name="Connection37" type="4" refreshedVersion="4" background="1" saveData="1">
    <webPr xl2000="1" url="http://ichart.finance.yahoo.com/table.csv?s=BP&amp;a=0&amp;b=3&amp;c=2013&amp;d=8&amp;e=2&amp;f=2013&amp;g=&amp;q=q&amp;y=0&amp;z=BP&amp;x=.csv" htmlFormat="all"/>
  </connection>
  <connection id="31" name="Connection38" type="4" refreshedVersion="4" background="1" saveData="1">
    <webPr xl2000="1" url="http://ichart.finance.yahoo.com/table.csv?s=BP&amp;a=0&amp;b=3&amp;c=2013&amp;d=8&amp;e=2&amp;f=2013&amp;g=&amp;q=q&amp;y=0&amp;z=BP&amp;x=.csv" htmlFormat="all"/>
  </connection>
  <connection id="32" name="Connection39" type="4" refreshedVersion="4" background="1" saveData="1">
    <webPr xl2000="1" url="http://ichart.finance.yahoo.com/table.csv?s=XOM&amp;a=0&amp;b=3&amp;c=2013&amp;d=8&amp;e=2&amp;f=2013&amp;g=&amp;q=q&amp;y=0&amp;z=XOM&amp;x=.csv" htmlFormat="all"/>
  </connection>
  <connection id="33" name="Connection4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34" name="Connection40" type="4" refreshedVersion="4" background="1" saveData="1">
    <webPr xl2000="1" url="http://ichart.finance.yahoo.com/table.csv?s=XOM&amp;a=0&amp;b=3&amp;c=2013&amp;d=8&amp;e=2&amp;f=2013&amp;g=&amp;q=q&amp;y=0&amp;z=XOM&amp;x=.csv" htmlFormat="all"/>
  </connection>
  <connection id="35" name="Connection41" type="4" refreshedVersion="4" background="1" saveData="1">
    <webPr xl2000="1" url="http://ichart.finance.yahoo.com/table.csv?s=XOM&amp;a=0&amp;b=3&amp;c=2013&amp;d=8&amp;e=2&amp;f=2013&amp;g=&amp;q=q&amp;y=0&amp;z=XOM&amp;x=.csv" htmlFormat="all"/>
  </connection>
  <connection id="36" name="Connection42" type="4" refreshedVersion="5" background="1" saveData="1">
    <webPr xl2000="1" url="http://ichart.finance.yahoo.com/table.csv?s=XOM&amp;a=0&amp;b=3&amp;c=2013&amp;d=8&amp;e=2&amp;f=2013&amp;g=&amp;q=q&amp;y=0&amp;z=XOM&amp;x=.csv" htmlFormat="all"/>
  </connection>
  <connection id="37" name="Connection43" type="4" refreshedVersion="5" background="1" saveData="1">
    <webPr xl2000="1" url="http://ichart.finance.yahoo.com/table.csv?s=XOM&amp;a=0&amp;b=3&amp;c=2013&amp;d=8&amp;e=2&amp;f=2013&amp;g=&amp;q=q&amp;y=0&amp;z=XOM&amp;x=.csv" htmlFormat="all"/>
  </connection>
  <connection id="38" name="Connection44" type="4" refreshedVersion="4" background="1" saveData="1">
    <webPr xl2000="1" url="http://ichart.finance.yahoo.com/table.csv?s=infy&amp;a=0&amp;b=3&amp;c=2013&amp;d=8&amp;e=2&amp;f=2013&amp;g=&amp;q=q&amp;y=0&amp;z=infy&amp;x=.csv" htmlFormat="all"/>
  </connection>
  <connection id="39" name="Connection45" type="4" refreshedVersion="4" background="1" saveData="1">
    <webPr xl2000="1" url="http://ichart.finance.yahoo.com/table.csv?s=infy.ns&amp;a=0&amp;b=3&amp;c=2013&amp;d=8&amp;e=2&amp;f=2013&amp;g=&amp;q=q&amp;y=0&amp;z=infy.ns&amp;x=.csv" htmlFormat="all"/>
  </connection>
  <connection id="40" name="Connection46" type="4" refreshedVersion="4" background="1" saveData="1">
    <webPr xl2000="1" url="http://ichart.finance.yahoo.com/table.csv?s=infy.ns&amp;a=0&amp;b=3&amp;c=2016&amp;d=0&amp;e=23&amp;f=2017&amp;g=&amp;q=q&amp;y=0&amp;z=infy.ns&amp;x=.csv" htmlFormat="all"/>
  </connection>
  <connection id="41" name="Connection47" type="4" refreshedVersion="4" background="1" saveData="1">
    <webPr xl2000="1" url="http://ichart.finance.yahoo.com/table.csv?s=infy.ns&amp;a=0&amp;b=3&amp;c=2015&amp;d=0&amp;e=23&amp;f=2017&amp;g=&amp;q=q&amp;y=0&amp;z=infy.ns&amp;x=.csv" htmlFormat="all"/>
  </connection>
  <connection id="42" name="Connection48" type="4" refreshedVersion="4" background="1" saveData="1">
    <webPr xl2000="1" url="http://ichart.finance.yahoo.com/table.csv?s=infy.ns&amp;a=0&amp;b=3&amp;c=2014&amp;d=0&amp;e=23&amp;f=2017&amp;g=&amp;q=q&amp;y=0&amp;z=infy.ns&amp;x=.csv" htmlFormat="all"/>
  </connection>
  <connection id="43" name="Connection49" type="4" refreshedVersion="4" background="1" saveData="1">
    <webPr xl2000="1" url="http://ichart.finance.yahoo.com/table.csv?s=infy.ns&amp;a=0&amp;b=3&amp;c=2007&amp;d=0&amp;e=23&amp;f=2017&amp;g=&amp;q=q&amp;y=0&amp;z=infy.ns&amp;x=.csv" htmlFormat="all"/>
  </connection>
  <connection id="44" name="Connection5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45" name="Connection50" type="4" refreshedVersion="4" background="1" saveData="1">
    <webPr xl2000="1" url="http://ichart.finance.yahoo.com/table.csv?s=infy.ns&amp;a=0&amp;b=3&amp;c=2016&amp;d=0&amp;e=23&amp;f=2017&amp;g=&amp;q=q&amp;y=0&amp;z=infy.ns&amp;x=.csv" htmlFormat="all"/>
  </connection>
  <connection id="46" name="Connection51" type="4" refreshedVersion="4" background="1" saveData="1">
    <webPr xl2000="1" url="http://ichart.finance.yahoo.com/table.csv?s=infy.ns&amp;a=0&amp;b=3&amp;c=2015&amp;d=0&amp;e=23&amp;f=2017&amp;g=&amp;q=q&amp;y=0&amp;z=infy.ns&amp;x=.csv" htmlFormat="all"/>
  </connection>
  <connection id="47" name="Connection52" type="4" refreshedVersion="4" background="1" saveData="1">
    <webPr xl2000="1" url="http://ichart.finance.yahoo.com/table.csv?s=infy.ns&amp;a=1&amp;b=3&amp;c=2015&amp;d=0&amp;e=23&amp;f=2017&amp;g=&amp;q=q&amp;y=0&amp;z=infy.ns&amp;x=.csv" htmlFormat="all"/>
  </connection>
  <connection id="48" name="Connection53" type="4" refreshedVersion="4" background="1" saveData="1">
    <webPr xl2000="1" url="http://ichart.finance.yahoo.com/table.csv?s=infy.ns&amp;a=5&amp;b=3&amp;c=2015&amp;d=0&amp;e=23&amp;f=2016&amp;g=&amp;q=q&amp;y=0&amp;z=infy.ns&amp;x=.csv" htmlFormat="all"/>
  </connection>
  <connection id="49" name="Connection54" type="4" refreshedVersion="4" background="1" saveData="1">
    <webPr xl2000="1" url="http://ichart.finance.yahoo.com/table.csv?s=infy.ns&amp;a=9&amp;b=3&amp;c=2015&amp;d=0&amp;e=23&amp;f=2016&amp;g=&amp;q=q&amp;y=0&amp;z=infy.ns&amp;x=.csv" htmlFormat="all"/>
  </connection>
  <connection id="50" name="Connection6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51" name="Connection7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52" name="Connection8" type="4" refreshedVersion="4" background="1" saveData="1">
    <webPr xl2000="1" url="http://ichart.yahoo.com/table.csv?s=XOM&amp;a=0&amp;b=3&amp;c=2013&amp;d=8&amp;e=2&amp;f=2013&amp;g=&amp;q=q&amp;y=0&amp;z=XOM&amp;x=.csv" htmlFormat="all"/>
  </connection>
  <connection id="53" name="Connection9" type="4" refreshedVersion="4" background="1" saveData="1">
    <webPr xl2000="1" url="http://ichart.yahoo.com/table.csv?s=XOM&amp;a=0&amp;b=3&amp;c=2013&amp;d=8&amp;e=2&amp;f=2013&amp;g=&amp;q=q&amp;y=0&amp;z=XOM&amp;x=.csv" htmlFormat="all"/>
  </connection>
</connections>
</file>

<file path=xl/sharedStrings.xml><?xml version="1.0" encoding="utf-8"?>
<sst xmlns="http://schemas.openxmlformats.org/spreadsheetml/2006/main" count="15" uniqueCount="15">
  <si>
    <t>Date</t>
  </si>
  <si>
    <t>Open</t>
  </si>
  <si>
    <t>High</t>
  </si>
  <si>
    <t>Low</t>
  </si>
  <si>
    <t>Close</t>
  </si>
  <si>
    <t>px Change</t>
  </si>
  <si>
    <t>Volatility</t>
  </si>
  <si>
    <t>Change</t>
  </si>
  <si>
    <t>Gain</t>
  </si>
  <si>
    <t>Loss</t>
  </si>
  <si>
    <t>Av Gain</t>
  </si>
  <si>
    <t>Av Loss</t>
  </si>
  <si>
    <t>RS</t>
  </si>
  <si>
    <t>RSI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</si>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</sst>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%20market/nse%20pgp%20gfm/ronak/Unprotected_RSI-ATR-MACD-EMA-H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ata"/>
    </sheetNames>
    <sheetDataSet>
      <sheetData sheetId="0">
        <row r="9">
          <cell r="B9">
            <v>252</v>
          </cell>
        </row>
      </sheetData>
      <sheetData sheetId="1" refreshError="1"/>
    </sheetDataSet>
  </externalBook>
</externalLink>
</file>

<file path=xl/queryTables/queryTable1.xml><?xml version="1.0" encoding="utf-8"?>
<queryTable xmlns="http://schemas.openxmlformats.org/spreadsheetml/2006/main" name="ExternalData_37" connectionId="2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ExternalData_6" connectionId="4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ExternalData_49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ExternalData_41" connectionId="3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ExternalData_13" connectionId="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ExternalData_5" connectionId="3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ExternalData_28" connectionId="2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ExternalData_42" connectionId="3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ExternalData_3" connectionId="1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ExternalData_54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ExternalData_25" connectionId="1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2" connectionId="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ExternalData_26" connectionId="1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ExternalData_2" connectionId="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ExternalData_7" connectionId="5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ExternalData_55" connectionId="4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ExternalData_50" connectionId="4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ExternalData_45" connectionId="3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ExternalData_31" connectionId="2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ExternalData_22" connectionId="1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ExternalData_24" connectionId="1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ExternalData_27" connectionId="2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10" connectionId="5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ExternalData_14" connectionId="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ExternalData_8" connectionId="5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ExternalData_51" connectionId="4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ExternalData_44" connectionId="3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ExternalData_11" connectionId="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ExternalData_16" connectionId="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ExternalData_39" connectionId="3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ExternalData_33" connectionId="2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ExternalData_46" connectionId="3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ExternalData_9" connectionId="5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15" connectionId="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ExternalData_23" connectionId="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ExternalData_4" connectionId="2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ExternalData_29" connectionId="2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ExternalData_52" connectionId="4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ExternalData_47" connectionId="4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ExternalData_43" connectionId="3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ExternalData_40" connectionId="3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ExternalData_30" connectionId="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ExternalData_38" connectionId="3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ExternalData_19" connectionId="1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ExternalData_53" connectionId="47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ExternalData_20" connectionId="1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ExternalData_48" connectionId="4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ExternalData_36" connectionId="2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ExternalData_21" connectionId="1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ExternalData_18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ExternalData_17" connectionId="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ExternalData_32" connectionId="2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3.xml"/><Relationship Id="rId18" Type="http://schemas.openxmlformats.org/officeDocument/2006/relationships/queryTable" Target="../queryTables/queryTable18.xml"/><Relationship Id="rId26" Type="http://schemas.openxmlformats.org/officeDocument/2006/relationships/queryTable" Target="../queryTables/queryTable26.xml"/><Relationship Id="rId39" Type="http://schemas.openxmlformats.org/officeDocument/2006/relationships/queryTable" Target="../queryTables/queryTable39.xml"/><Relationship Id="rId3" Type="http://schemas.openxmlformats.org/officeDocument/2006/relationships/queryTable" Target="../queryTables/queryTable3.xml"/><Relationship Id="rId21" Type="http://schemas.openxmlformats.org/officeDocument/2006/relationships/queryTable" Target="../queryTables/queryTable21.xml"/><Relationship Id="rId34" Type="http://schemas.openxmlformats.org/officeDocument/2006/relationships/queryTable" Target="../queryTables/queryTable34.xml"/><Relationship Id="rId42" Type="http://schemas.openxmlformats.org/officeDocument/2006/relationships/queryTable" Target="../queryTables/queryTable42.xml"/><Relationship Id="rId47" Type="http://schemas.openxmlformats.org/officeDocument/2006/relationships/queryTable" Target="../queryTables/queryTable47.xml"/><Relationship Id="rId50" Type="http://schemas.openxmlformats.org/officeDocument/2006/relationships/queryTable" Target="../queryTables/queryTable50.xml"/><Relationship Id="rId7" Type="http://schemas.openxmlformats.org/officeDocument/2006/relationships/queryTable" Target="../queryTables/queryTable7.xml"/><Relationship Id="rId12" Type="http://schemas.openxmlformats.org/officeDocument/2006/relationships/queryTable" Target="../queryTables/queryTable12.xml"/><Relationship Id="rId17" Type="http://schemas.openxmlformats.org/officeDocument/2006/relationships/queryTable" Target="../queryTables/queryTable17.xml"/><Relationship Id="rId25" Type="http://schemas.openxmlformats.org/officeDocument/2006/relationships/queryTable" Target="../queryTables/queryTable25.xml"/><Relationship Id="rId33" Type="http://schemas.openxmlformats.org/officeDocument/2006/relationships/queryTable" Target="../queryTables/queryTable33.xml"/><Relationship Id="rId38" Type="http://schemas.openxmlformats.org/officeDocument/2006/relationships/queryTable" Target="../queryTables/queryTable38.xml"/><Relationship Id="rId46" Type="http://schemas.openxmlformats.org/officeDocument/2006/relationships/queryTable" Target="../queryTables/queryTable46.xml"/><Relationship Id="rId2" Type="http://schemas.openxmlformats.org/officeDocument/2006/relationships/queryTable" Target="../queryTables/queryTable2.xml"/><Relationship Id="rId16" Type="http://schemas.openxmlformats.org/officeDocument/2006/relationships/queryTable" Target="../queryTables/queryTable16.xml"/><Relationship Id="rId20" Type="http://schemas.openxmlformats.org/officeDocument/2006/relationships/queryTable" Target="../queryTables/queryTable20.xml"/><Relationship Id="rId29" Type="http://schemas.openxmlformats.org/officeDocument/2006/relationships/queryTable" Target="../queryTables/queryTable29.xml"/><Relationship Id="rId41" Type="http://schemas.openxmlformats.org/officeDocument/2006/relationships/queryTable" Target="../queryTables/queryTable41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24" Type="http://schemas.openxmlformats.org/officeDocument/2006/relationships/queryTable" Target="../queryTables/queryTable24.xml"/><Relationship Id="rId32" Type="http://schemas.openxmlformats.org/officeDocument/2006/relationships/queryTable" Target="../queryTables/queryTable32.xml"/><Relationship Id="rId37" Type="http://schemas.openxmlformats.org/officeDocument/2006/relationships/queryTable" Target="../queryTables/queryTable37.xml"/><Relationship Id="rId40" Type="http://schemas.openxmlformats.org/officeDocument/2006/relationships/queryTable" Target="../queryTables/queryTable40.xml"/><Relationship Id="rId45" Type="http://schemas.openxmlformats.org/officeDocument/2006/relationships/queryTable" Target="../queryTables/queryTable45.xml"/><Relationship Id="rId53" Type="http://schemas.openxmlformats.org/officeDocument/2006/relationships/queryTable" Target="../queryTables/queryTable53.xml"/><Relationship Id="rId5" Type="http://schemas.openxmlformats.org/officeDocument/2006/relationships/queryTable" Target="../queryTables/queryTable5.xml"/><Relationship Id="rId15" Type="http://schemas.openxmlformats.org/officeDocument/2006/relationships/queryTable" Target="../queryTables/queryTable15.xml"/><Relationship Id="rId23" Type="http://schemas.openxmlformats.org/officeDocument/2006/relationships/queryTable" Target="../queryTables/queryTable23.xml"/><Relationship Id="rId28" Type="http://schemas.openxmlformats.org/officeDocument/2006/relationships/queryTable" Target="../queryTables/queryTable28.xml"/><Relationship Id="rId36" Type="http://schemas.openxmlformats.org/officeDocument/2006/relationships/queryTable" Target="../queryTables/queryTable36.xml"/><Relationship Id="rId49" Type="http://schemas.openxmlformats.org/officeDocument/2006/relationships/queryTable" Target="../queryTables/queryTable49.xml"/><Relationship Id="rId10" Type="http://schemas.openxmlformats.org/officeDocument/2006/relationships/queryTable" Target="../queryTables/queryTable10.xml"/><Relationship Id="rId19" Type="http://schemas.openxmlformats.org/officeDocument/2006/relationships/queryTable" Target="../queryTables/queryTable19.xml"/><Relationship Id="rId31" Type="http://schemas.openxmlformats.org/officeDocument/2006/relationships/queryTable" Target="../queryTables/queryTable31.xml"/><Relationship Id="rId44" Type="http://schemas.openxmlformats.org/officeDocument/2006/relationships/queryTable" Target="../queryTables/queryTable44.xml"/><Relationship Id="rId52" Type="http://schemas.openxmlformats.org/officeDocument/2006/relationships/queryTable" Target="../queryTables/queryTable52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Relationship Id="rId22" Type="http://schemas.openxmlformats.org/officeDocument/2006/relationships/queryTable" Target="../queryTables/queryTable22.xml"/><Relationship Id="rId27" Type="http://schemas.openxmlformats.org/officeDocument/2006/relationships/queryTable" Target="../queryTables/queryTable27.xml"/><Relationship Id="rId30" Type="http://schemas.openxmlformats.org/officeDocument/2006/relationships/queryTable" Target="../queryTables/queryTable30.xml"/><Relationship Id="rId35" Type="http://schemas.openxmlformats.org/officeDocument/2006/relationships/queryTable" Target="../queryTables/queryTable35.xml"/><Relationship Id="rId43" Type="http://schemas.openxmlformats.org/officeDocument/2006/relationships/queryTable" Target="../queryTables/queryTable43.xml"/><Relationship Id="rId48" Type="http://schemas.openxmlformats.org/officeDocument/2006/relationships/queryTable" Target="../queryTables/queryTable48.xml"/><Relationship Id="rId8" Type="http://schemas.openxmlformats.org/officeDocument/2006/relationships/queryTable" Target="../queryTables/queryTable8.xml"/><Relationship Id="rId51" Type="http://schemas.openxmlformats.org/officeDocument/2006/relationships/queryTable" Target="../queryTables/queryTable5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K1" sqref="K1"/>
    </sheetView>
  </sheetViews>
  <sheetFormatPr defaultRowHeight="15" x14ac:dyDescent="0.25"/>
  <cols>
    <col min="1" max="5" width="12.7109375" customWidth="1"/>
    <col min="6" max="6" width="10.140625" customWidth="1"/>
    <col min="7" max="7" width="10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>
        <v>42282</v>
      </c>
      <c r="B2">
        <v>1173</v>
      </c>
      <c r="C2">
        <v>1189.34998</v>
      </c>
      <c r="D2">
        <v>1162</v>
      </c>
      <c r="E2">
        <v>1181.75</v>
      </c>
    </row>
    <row r="3" spans="1:14" x14ac:dyDescent="0.25">
      <c r="A3" s="1">
        <v>42283</v>
      </c>
      <c r="B3">
        <v>1187.0500500000001</v>
      </c>
      <c r="C3">
        <v>1192.5500500000001</v>
      </c>
      <c r="D3">
        <v>1148.09998</v>
      </c>
      <c r="E3">
        <v>1154.59998</v>
      </c>
      <c r="F3" s="2">
        <f>LN(E3/E2)</f>
        <v>-2.324244436852901E-2</v>
      </c>
      <c r="H3">
        <f>E3-E2</f>
        <v>-27.15002000000004</v>
      </c>
      <c r="I3">
        <f>IF(H3&gt;0,H3,0)</f>
        <v>0</v>
      </c>
      <c r="J3">
        <f>IF(H3&lt;0,ABS(H3),0)</f>
        <v>27.15002000000004</v>
      </c>
    </row>
    <row r="4" spans="1:14" x14ac:dyDescent="0.25">
      <c r="A4" s="1">
        <v>42284</v>
      </c>
      <c r="B4">
        <v>1156</v>
      </c>
      <c r="C4">
        <v>1168.75</v>
      </c>
      <c r="D4">
        <v>1128.4499499999999</v>
      </c>
      <c r="E4">
        <v>1133.1999499999999</v>
      </c>
      <c r="F4" s="2">
        <f>LN(E4/E3)</f>
        <v>-1.8708501471294277E-2</v>
      </c>
      <c r="H4">
        <f>E4-E3</f>
        <v>-21.400030000000015</v>
      </c>
      <c r="I4">
        <f>IF(H4&gt;0,H4,0)</f>
        <v>0</v>
      </c>
      <c r="J4">
        <f>IF(H4&lt;0,ABS(H4),0)</f>
        <v>21.400030000000015</v>
      </c>
    </row>
    <row r="5" spans="1:14" x14ac:dyDescent="0.25">
      <c r="A5" s="1">
        <v>42285</v>
      </c>
      <c r="B5">
        <v>1136.40002</v>
      </c>
      <c r="C5">
        <v>1149.59998</v>
      </c>
      <c r="D5">
        <v>1126.0500500000001</v>
      </c>
      <c r="E5">
        <v>1132.15002</v>
      </c>
      <c r="F5" s="2">
        <f>LN(E5/E4)</f>
        <v>-9.2694734948851193E-4</v>
      </c>
      <c r="H5">
        <f>E5-E4</f>
        <v>-1.0499299999999039</v>
      </c>
      <c r="I5">
        <f>IF(H5&gt;0,H5,0)</f>
        <v>0</v>
      </c>
      <c r="J5">
        <f>IF(H5&lt;0,ABS(H5),0)</f>
        <v>1.0499299999999039</v>
      </c>
    </row>
    <row r="6" spans="1:14" x14ac:dyDescent="0.25">
      <c r="A6" s="1">
        <v>42286</v>
      </c>
      <c r="B6">
        <v>1136</v>
      </c>
      <c r="C6">
        <v>1172.90002</v>
      </c>
      <c r="D6">
        <v>1136</v>
      </c>
      <c r="E6">
        <v>1167.40002</v>
      </c>
      <c r="F6" s="2">
        <f>LN(E6/E5)</f>
        <v>3.0660573417744863E-2</v>
      </c>
      <c r="H6">
        <f>E6-E5</f>
        <v>35.25</v>
      </c>
      <c r="I6">
        <f>IF(H6&gt;0,H6,0)</f>
        <v>35.25</v>
      </c>
      <c r="J6">
        <f>IF(H6&lt;0,ABS(H6),0)</f>
        <v>0</v>
      </c>
    </row>
    <row r="7" spans="1:14" x14ac:dyDescent="0.25">
      <c r="A7" s="1">
        <v>42289</v>
      </c>
      <c r="B7">
        <v>1199</v>
      </c>
      <c r="C7">
        <v>1219.8000500000001</v>
      </c>
      <c r="D7">
        <v>1109</v>
      </c>
      <c r="E7">
        <v>1122.90002</v>
      </c>
      <c r="F7" s="2">
        <f>LN(E7/E6)</f>
        <v>-3.8864428512261025E-2</v>
      </c>
      <c r="H7">
        <f>E7-E6</f>
        <v>-44.5</v>
      </c>
      <c r="I7">
        <f>IF(H7&gt;0,H7,0)</f>
        <v>0</v>
      </c>
      <c r="J7">
        <f>IF(H7&lt;0,ABS(H7),0)</f>
        <v>44.5</v>
      </c>
    </row>
    <row r="8" spans="1:14" x14ac:dyDescent="0.25">
      <c r="A8" s="1">
        <v>42290</v>
      </c>
      <c r="B8">
        <v>1107.4499499999999</v>
      </c>
      <c r="C8">
        <v>1111</v>
      </c>
      <c r="D8">
        <v>1085.1999499999999</v>
      </c>
      <c r="E8">
        <v>1099.40002</v>
      </c>
      <c r="F8" s="2">
        <f>LN(E8/E7)</f>
        <v>-2.1150047771217099E-2</v>
      </c>
      <c r="H8">
        <f>E8-E7</f>
        <v>-23.5</v>
      </c>
      <c r="I8">
        <f>IF(H8&gt;0,H8,0)</f>
        <v>0</v>
      </c>
      <c r="J8">
        <f>IF(H8&lt;0,ABS(H8),0)</f>
        <v>23.5</v>
      </c>
    </row>
    <row r="9" spans="1:14" x14ac:dyDescent="0.25">
      <c r="A9" s="1">
        <v>42291</v>
      </c>
      <c r="B9">
        <v>1091.4499499999999</v>
      </c>
      <c r="C9">
        <v>1115.5500500000001</v>
      </c>
      <c r="D9">
        <v>1087.1999499999999</v>
      </c>
      <c r="E9">
        <v>1097.59998</v>
      </c>
      <c r="F9" s="2">
        <f>LN(E9/E8)</f>
        <v>-1.6386348682546144E-3</v>
      </c>
      <c r="H9">
        <f>E9-E8</f>
        <v>-1.8000400000000809</v>
      </c>
      <c r="I9">
        <f>IF(H9&gt;0,H9,0)</f>
        <v>0</v>
      </c>
      <c r="J9">
        <f>IF(H9&lt;0,ABS(H9),0)</f>
        <v>1.8000400000000809</v>
      </c>
    </row>
    <row r="10" spans="1:14" x14ac:dyDescent="0.25">
      <c r="A10" s="1">
        <v>42292</v>
      </c>
      <c r="B10">
        <v>1099.90002</v>
      </c>
      <c r="C10">
        <v>1104.34998</v>
      </c>
      <c r="D10">
        <v>1089.09998</v>
      </c>
      <c r="E10">
        <v>1097.34998</v>
      </c>
      <c r="F10" s="2">
        <f>LN(E10/E9)</f>
        <v>-2.2779562690446411E-4</v>
      </c>
      <c r="H10">
        <f>E10-E9</f>
        <v>-0.25</v>
      </c>
      <c r="I10">
        <f>IF(H10&gt;0,H10,0)</f>
        <v>0</v>
      </c>
      <c r="J10">
        <f>IF(H10&lt;0,ABS(H10),0)</f>
        <v>0.25</v>
      </c>
    </row>
    <row r="11" spans="1:14" x14ac:dyDescent="0.25">
      <c r="A11" s="1">
        <v>42293</v>
      </c>
      <c r="B11">
        <v>1099</v>
      </c>
      <c r="C11">
        <v>1101.40002</v>
      </c>
      <c r="D11">
        <v>1090</v>
      </c>
      <c r="E11">
        <v>1094.90002</v>
      </c>
      <c r="F11" s="2">
        <f>LN(E11/E10)</f>
        <v>-2.2351109772542786E-3</v>
      </c>
      <c r="H11">
        <f>E11-E10</f>
        <v>-2.4499599999999191</v>
      </c>
      <c r="I11">
        <f>IF(H11&gt;0,H11,0)</f>
        <v>0</v>
      </c>
      <c r="J11">
        <f>IF(H11&lt;0,ABS(H11),0)</f>
        <v>2.4499599999999191</v>
      </c>
    </row>
    <row r="12" spans="1:14" x14ac:dyDescent="0.25">
      <c r="A12" s="1">
        <v>42296</v>
      </c>
      <c r="B12">
        <v>1102</v>
      </c>
      <c r="C12">
        <v>1116</v>
      </c>
      <c r="D12">
        <v>1100.5</v>
      </c>
      <c r="E12">
        <v>1111.9499499999999</v>
      </c>
      <c r="F12" s="2">
        <f>LN(E12/E11)</f>
        <v>1.5452132658899368E-2</v>
      </c>
      <c r="H12">
        <f>E12-E11</f>
        <v>17.049929999999904</v>
      </c>
      <c r="I12">
        <f>IF(H12&gt;0,H12,0)</f>
        <v>17.049929999999904</v>
      </c>
      <c r="J12">
        <f>IF(H12&lt;0,ABS(H12),0)</f>
        <v>0</v>
      </c>
    </row>
    <row r="13" spans="1:14" x14ac:dyDescent="0.25">
      <c r="A13" s="1">
        <v>42297</v>
      </c>
      <c r="B13">
        <v>1113</v>
      </c>
      <c r="C13">
        <v>1130</v>
      </c>
      <c r="D13">
        <v>1110.59998</v>
      </c>
      <c r="E13">
        <v>1125.9499499999999</v>
      </c>
      <c r="F13" s="2">
        <f>LN(E13/E12)</f>
        <v>1.2511893528615642E-2</v>
      </c>
      <c r="H13">
        <f>E13-E12</f>
        <v>14</v>
      </c>
      <c r="I13">
        <f>IF(H13&gt;0,H13,0)</f>
        <v>14</v>
      </c>
      <c r="J13">
        <f>IF(H13&lt;0,ABS(H13),0)</f>
        <v>0</v>
      </c>
    </row>
    <row r="14" spans="1:14" x14ac:dyDescent="0.25">
      <c r="A14" s="1">
        <v>42298</v>
      </c>
      <c r="B14">
        <v>1125</v>
      </c>
      <c r="C14">
        <v>1146.84998</v>
      </c>
      <c r="D14">
        <v>1125</v>
      </c>
      <c r="E14">
        <v>1138.40002</v>
      </c>
      <c r="F14" s="2">
        <f>LN(E14/E13)</f>
        <v>1.0996706010757362E-2</v>
      </c>
      <c r="H14">
        <f>E14-E13</f>
        <v>12.450070000000096</v>
      </c>
      <c r="I14">
        <f>IF(H14&gt;0,H14,0)</f>
        <v>12.450070000000096</v>
      </c>
      <c r="J14">
        <f>IF(H14&lt;0,ABS(H14),0)</f>
        <v>0</v>
      </c>
    </row>
    <row r="15" spans="1:14" x14ac:dyDescent="0.25">
      <c r="A15" s="1">
        <v>42299</v>
      </c>
      <c r="B15">
        <v>1138.40002</v>
      </c>
      <c r="C15">
        <v>1138.40002</v>
      </c>
      <c r="D15">
        <v>1138.40002</v>
      </c>
      <c r="E15">
        <v>1138.40002</v>
      </c>
      <c r="F15" s="2">
        <f>LN(E15/E14)</f>
        <v>0</v>
      </c>
      <c r="H15">
        <f>E15-E14</f>
        <v>0</v>
      </c>
      <c r="I15">
        <f>IF(H15&gt;0,H15,0)</f>
        <v>0</v>
      </c>
      <c r="J15">
        <f>IF(H15&lt;0,ABS(H15),0)</f>
        <v>0</v>
      </c>
    </row>
    <row r="16" spans="1:14" x14ac:dyDescent="0.25">
      <c r="A16" s="1">
        <v>42300</v>
      </c>
      <c r="B16">
        <v>1141.8000500000001</v>
      </c>
      <c r="C16">
        <v>1153</v>
      </c>
      <c r="D16">
        <v>1125.09998</v>
      </c>
      <c r="E16">
        <v>1149.90002</v>
      </c>
      <c r="F16" s="2">
        <f>LN(E16/E15)</f>
        <v>1.0051214103276021E-2</v>
      </c>
      <c r="G16" s="2">
        <f t="shared" ref="G16:G47" si="0">STDEV(F3:F16)*SQRT(DaysInYear)</f>
        <v>0.29073801953081402</v>
      </c>
      <c r="H16">
        <f>E16-E15</f>
        <v>11.5</v>
      </c>
      <c r="I16">
        <f>IF(H16&gt;0,H16,0)</f>
        <v>11.5</v>
      </c>
      <c r="J16">
        <f>IF(H16&lt;0,ABS(H16),0)</f>
        <v>0</v>
      </c>
      <c r="K16">
        <f>AVERAGE(I3:I16)</f>
        <v>6.4464285714285712</v>
      </c>
      <c r="L16">
        <f>AVERAGE(J3:J16)</f>
        <v>8.7214271428571397</v>
      </c>
      <c r="M16">
        <f t="shared" ref="M16:M79" si="1">K16/L16</f>
        <v>0.73914836022086183</v>
      </c>
      <c r="N16">
        <f t="shared" ref="N16:N79" si="2">IF(L16=0,100,100-(100/(1+M16)))</f>
        <v>42.500592653693687</v>
      </c>
    </row>
    <row r="17" spans="1:14" x14ac:dyDescent="0.25">
      <c r="A17" s="1">
        <v>42303</v>
      </c>
      <c r="B17">
        <v>1154</v>
      </c>
      <c r="C17">
        <v>1158.5</v>
      </c>
      <c r="D17">
        <v>1143.15002</v>
      </c>
      <c r="E17">
        <v>1152.15002</v>
      </c>
      <c r="F17" s="2">
        <f>LN(E17/E16)</f>
        <v>1.9547800242157164E-3</v>
      </c>
      <c r="G17" s="2">
        <f t="shared" si="0"/>
        <v>0.27414994326328046</v>
      </c>
      <c r="H17">
        <f>E17-E16</f>
        <v>2.25</v>
      </c>
      <c r="I17">
        <f>IF(H17&gt;0,H17,0)</f>
        <v>2.25</v>
      </c>
      <c r="J17">
        <f>IF(H17&lt;0,ABS(H17),0)</f>
        <v>0</v>
      </c>
      <c r="K17">
        <f t="shared" ref="K17:L32" si="3">(K16*13+I17 )/14</f>
        <v>6.1466836734693882</v>
      </c>
      <c r="L17">
        <f t="shared" si="3"/>
        <v>8.0984680612244873</v>
      </c>
      <c r="M17">
        <f t="shared" si="1"/>
        <v>0.75899338331649979</v>
      </c>
      <c r="N17">
        <f t="shared" si="2"/>
        <v>43.149302920369898</v>
      </c>
    </row>
    <row r="18" spans="1:14" x14ac:dyDescent="0.25">
      <c r="A18" s="1">
        <v>42304</v>
      </c>
      <c r="B18">
        <v>1150</v>
      </c>
      <c r="C18">
        <v>1155</v>
      </c>
      <c r="D18">
        <v>1144.09998</v>
      </c>
      <c r="E18">
        <v>1149.40002</v>
      </c>
      <c r="F18" s="2">
        <f>LN(E18/E17)</f>
        <v>-2.3896949976275109E-3</v>
      </c>
      <c r="G18" s="2">
        <f t="shared" si="0"/>
        <v>0.26117309088919605</v>
      </c>
      <c r="H18">
        <f>E18-E17</f>
        <v>-2.75</v>
      </c>
      <c r="I18">
        <f>IF(H18&gt;0,H18,0)</f>
        <v>0</v>
      </c>
      <c r="J18">
        <f>IF(H18&lt;0,ABS(H18),0)</f>
        <v>2.75</v>
      </c>
      <c r="K18">
        <f t="shared" si="3"/>
        <v>5.7076348396501464</v>
      </c>
      <c r="L18">
        <f t="shared" si="3"/>
        <v>7.7164346282798801</v>
      </c>
      <c r="M18">
        <f t="shared" si="1"/>
        <v>0.73967254497722246</v>
      </c>
      <c r="N18">
        <f t="shared" si="2"/>
        <v>42.517917933050271</v>
      </c>
    </row>
    <row r="19" spans="1:14" x14ac:dyDescent="0.25">
      <c r="A19" s="1">
        <v>42305</v>
      </c>
      <c r="B19">
        <v>1144.5</v>
      </c>
      <c r="C19">
        <v>1158</v>
      </c>
      <c r="D19">
        <v>1139</v>
      </c>
      <c r="E19">
        <v>1153.1999499999999</v>
      </c>
      <c r="F19" s="2">
        <f>LN(E19/E18)</f>
        <v>3.3005589326086629E-3</v>
      </c>
      <c r="G19" s="2">
        <f t="shared" si="0"/>
        <v>0.26117996884845468</v>
      </c>
      <c r="H19">
        <f>E19-E18</f>
        <v>3.7999299999999039</v>
      </c>
      <c r="I19">
        <f>IF(H19&gt;0,H19,0)</f>
        <v>3.7999299999999039</v>
      </c>
      <c r="J19">
        <f>IF(H19&lt;0,ABS(H19),0)</f>
        <v>0</v>
      </c>
      <c r="K19">
        <f t="shared" si="3"/>
        <v>5.5713702082465577</v>
      </c>
      <c r="L19">
        <f t="shared" si="3"/>
        <v>7.1652607262598886</v>
      </c>
      <c r="M19">
        <f t="shared" si="1"/>
        <v>0.77755303276377674</v>
      </c>
      <c r="N19">
        <f t="shared" si="2"/>
        <v>43.742888028202508</v>
      </c>
    </row>
    <row r="20" spans="1:14" x14ac:dyDescent="0.25">
      <c r="A20" s="1">
        <v>42306</v>
      </c>
      <c r="B20">
        <v>1153.09998</v>
      </c>
      <c r="C20">
        <v>1155.90002</v>
      </c>
      <c r="D20">
        <v>1136.0500500000001</v>
      </c>
      <c r="E20">
        <v>1145.0500500000001</v>
      </c>
      <c r="F20" s="2">
        <f>LN(E20/E19)</f>
        <v>-7.0922955832319473E-3</v>
      </c>
      <c r="G20" s="2">
        <f t="shared" si="0"/>
        <v>0.22565378483490847</v>
      </c>
      <c r="H20">
        <f>E20-E19</f>
        <v>-8.1498999999998887</v>
      </c>
      <c r="I20">
        <f>IF(H20&gt;0,H20,0)</f>
        <v>0</v>
      </c>
      <c r="J20">
        <f>IF(H20&lt;0,ABS(H20),0)</f>
        <v>8.1498999999998887</v>
      </c>
      <c r="K20">
        <f t="shared" si="3"/>
        <v>5.1734151933718033</v>
      </c>
      <c r="L20">
        <f t="shared" si="3"/>
        <v>7.2355921029556027</v>
      </c>
      <c r="M20">
        <f t="shared" si="1"/>
        <v>0.7149954170659456</v>
      </c>
      <c r="N20">
        <f t="shared" si="2"/>
        <v>41.690806281522114</v>
      </c>
    </row>
    <row r="21" spans="1:14" x14ac:dyDescent="0.25">
      <c r="A21" s="1">
        <v>42307</v>
      </c>
      <c r="B21">
        <v>1145</v>
      </c>
      <c r="C21">
        <v>1145</v>
      </c>
      <c r="D21">
        <v>1130</v>
      </c>
      <c r="E21">
        <v>1135.4499499999999</v>
      </c>
      <c r="F21" s="2">
        <f>LN(E21/E20)</f>
        <v>-8.4193437481281143E-3</v>
      </c>
      <c r="G21" s="2">
        <f t="shared" si="0"/>
        <v>0.15284208244492684</v>
      </c>
      <c r="H21">
        <f>E21-E20</f>
        <v>-9.6001000000001113</v>
      </c>
      <c r="I21">
        <f>IF(H21&gt;0,H21,0)</f>
        <v>0</v>
      </c>
      <c r="J21">
        <f>IF(H21&lt;0,ABS(H21),0)</f>
        <v>9.6001000000001113</v>
      </c>
      <c r="K21">
        <f t="shared" si="3"/>
        <v>4.8038855367023885</v>
      </c>
      <c r="L21">
        <f t="shared" si="3"/>
        <v>7.4044855241730678</v>
      </c>
      <c r="M21">
        <f t="shared" si="1"/>
        <v>0.64878046165656944</v>
      </c>
      <c r="N21">
        <f t="shared" si="2"/>
        <v>39.349111464162064</v>
      </c>
    </row>
    <row r="22" spans="1:14" x14ac:dyDescent="0.25">
      <c r="A22" s="1">
        <v>42310</v>
      </c>
      <c r="B22">
        <v>1130</v>
      </c>
      <c r="C22">
        <v>1135.8000500000001</v>
      </c>
      <c r="D22">
        <v>1114.09998</v>
      </c>
      <c r="E22">
        <v>1131.1999499999999</v>
      </c>
      <c r="F22" s="2">
        <f>LN(E22/E21)</f>
        <v>-3.7500321338138549E-3</v>
      </c>
      <c r="G22" s="2">
        <f t="shared" si="0"/>
        <v>0.11835261118234434</v>
      </c>
      <c r="H22">
        <f>E22-E21</f>
        <v>-4.25</v>
      </c>
      <c r="I22">
        <f>IF(H22&gt;0,H22,0)</f>
        <v>0</v>
      </c>
      <c r="J22">
        <f>IF(H22&lt;0,ABS(H22),0)</f>
        <v>4.25</v>
      </c>
      <c r="K22">
        <f t="shared" si="3"/>
        <v>4.4607508555093611</v>
      </c>
      <c r="L22">
        <f t="shared" si="3"/>
        <v>7.1791651295892773</v>
      </c>
      <c r="M22">
        <f t="shared" si="1"/>
        <v>0.62134674087996111</v>
      </c>
      <c r="N22">
        <f t="shared" si="2"/>
        <v>38.322878457370237</v>
      </c>
    </row>
    <row r="23" spans="1:14" x14ac:dyDescent="0.25">
      <c r="A23" s="1">
        <v>42311</v>
      </c>
      <c r="B23">
        <v>1133.40002</v>
      </c>
      <c r="C23">
        <v>1150.4499499999999</v>
      </c>
      <c r="D23">
        <v>1133.40002</v>
      </c>
      <c r="E23">
        <v>1145.5</v>
      </c>
      <c r="F23" s="2">
        <f>LN(E23/E22)</f>
        <v>1.2562250952091613E-2</v>
      </c>
      <c r="G23" s="2">
        <f t="shared" si="0"/>
        <v>0.12495522331928927</v>
      </c>
      <c r="H23">
        <f>E23-E22</f>
        <v>14.300050000000056</v>
      </c>
      <c r="I23">
        <f>IF(H23&gt;0,H23,0)</f>
        <v>14.300050000000056</v>
      </c>
      <c r="J23">
        <f>IF(H23&lt;0,ABS(H23),0)</f>
        <v>0</v>
      </c>
      <c r="K23">
        <f t="shared" si="3"/>
        <v>5.1635579372586964</v>
      </c>
      <c r="L23">
        <f t="shared" si="3"/>
        <v>6.6663676203328999</v>
      </c>
      <c r="M23">
        <f t="shared" si="1"/>
        <v>0.77456843536643161</v>
      </c>
      <c r="N23">
        <f t="shared" si="2"/>
        <v>43.648270753023432</v>
      </c>
    </row>
    <row r="24" spans="1:14" x14ac:dyDescent="0.25">
      <c r="A24" s="1">
        <v>42312</v>
      </c>
      <c r="B24">
        <v>1150.09998</v>
      </c>
      <c r="C24">
        <v>1157.59998</v>
      </c>
      <c r="D24">
        <v>1132.3000500000001</v>
      </c>
      <c r="E24">
        <v>1136.8000500000001</v>
      </c>
      <c r="F24" s="2">
        <f>LN(E24/E23)</f>
        <v>-7.62388112754981E-3</v>
      </c>
      <c r="G24" s="2">
        <f t="shared" si="0"/>
        <v>0.13243351088696279</v>
      </c>
      <c r="H24">
        <f>E24-E23</f>
        <v>-8.6999499999999443</v>
      </c>
      <c r="I24">
        <f>IF(H24&gt;0,H24,0)</f>
        <v>0</v>
      </c>
      <c r="J24">
        <f>IF(H24&lt;0,ABS(H24),0)</f>
        <v>8.6999499999999443</v>
      </c>
      <c r="K24">
        <f t="shared" si="3"/>
        <v>4.7947323703116469</v>
      </c>
      <c r="L24">
        <f t="shared" si="3"/>
        <v>6.8116235045948317</v>
      </c>
      <c r="M24">
        <f t="shared" si="1"/>
        <v>0.70390449018172019</v>
      </c>
      <c r="N24">
        <f t="shared" si="2"/>
        <v>41.311264465688993</v>
      </c>
    </row>
    <row r="25" spans="1:14" x14ac:dyDescent="0.25">
      <c r="A25" s="1">
        <v>42313</v>
      </c>
      <c r="B25">
        <v>1142.9499499999999</v>
      </c>
      <c r="C25">
        <v>1145</v>
      </c>
      <c r="D25">
        <v>1119.40002</v>
      </c>
      <c r="E25">
        <v>1122.90002</v>
      </c>
      <c r="F25" s="2">
        <f>LN(E25/E24)</f>
        <v>-1.2302699376482569E-2</v>
      </c>
      <c r="G25" s="2">
        <f t="shared" si="0"/>
        <v>0.1456712775858221</v>
      </c>
      <c r="H25">
        <f>E25-E24</f>
        <v>-13.900030000000015</v>
      </c>
      <c r="I25">
        <f>IF(H25&gt;0,H25,0)</f>
        <v>0</v>
      </c>
      <c r="J25">
        <f>IF(H25&lt;0,ABS(H25),0)</f>
        <v>13.900030000000015</v>
      </c>
      <c r="K25">
        <f t="shared" si="3"/>
        <v>4.4522514867179579</v>
      </c>
      <c r="L25">
        <f t="shared" si="3"/>
        <v>7.3179382542666307</v>
      </c>
      <c r="M25">
        <f t="shared" si="1"/>
        <v>0.60840243959726348</v>
      </c>
      <c r="N25">
        <f t="shared" si="2"/>
        <v>37.826505644296617</v>
      </c>
    </row>
    <row r="26" spans="1:14" x14ac:dyDescent="0.25">
      <c r="A26" s="1">
        <v>42314</v>
      </c>
      <c r="B26">
        <v>1123</v>
      </c>
      <c r="C26">
        <v>1143.90002</v>
      </c>
      <c r="D26">
        <v>1122.90002</v>
      </c>
      <c r="E26">
        <v>1138.3000500000001</v>
      </c>
      <c r="F26" s="2">
        <f>LN(E26/E25)</f>
        <v>1.3621322866803686E-2</v>
      </c>
      <c r="G26" s="2">
        <f t="shared" si="0"/>
        <v>0.14251912261986249</v>
      </c>
      <c r="H26">
        <f>E26-E25</f>
        <v>15.400030000000015</v>
      </c>
      <c r="I26">
        <f>IF(H26&gt;0,H26,0)</f>
        <v>15.400030000000015</v>
      </c>
      <c r="J26">
        <f>IF(H26&lt;0,ABS(H26),0)</f>
        <v>0</v>
      </c>
      <c r="K26">
        <f t="shared" si="3"/>
        <v>5.2342356662381047</v>
      </c>
      <c r="L26">
        <f t="shared" si="3"/>
        <v>6.7952283789618715</v>
      </c>
      <c r="M26">
        <f t="shared" si="1"/>
        <v>0.77028105228124144</v>
      </c>
      <c r="N26">
        <f t="shared" si="2"/>
        <v>43.511794428835593</v>
      </c>
    </row>
    <row r="27" spans="1:14" x14ac:dyDescent="0.25">
      <c r="A27" s="1">
        <v>42317</v>
      </c>
      <c r="B27">
        <v>1120</v>
      </c>
      <c r="C27">
        <v>1140</v>
      </c>
      <c r="D27">
        <v>1115.1999499999999</v>
      </c>
      <c r="E27">
        <v>1134.59998</v>
      </c>
      <c r="F27" s="2">
        <f>LN(E27/E26)</f>
        <v>-3.2558169912125829E-3</v>
      </c>
      <c r="G27" s="2">
        <f t="shared" si="0"/>
        <v>0.13476268827677537</v>
      </c>
      <c r="H27">
        <f>E27-E26</f>
        <v>-3.7000700000000961</v>
      </c>
      <c r="I27">
        <f>IF(H27&gt;0,H27,0)</f>
        <v>0</v>
      </c>
      <c r="J27">
        <f>IF(H27&lt;0,ABS(H27),0)</f>
        <v>3.7000700000000961</v>
      </c>
      <c r="K27">
        <f t="shared" si="3"/>
        <v>4.86036169007824</v>
      </c>
      <c r="L27">
        <f t="shared" si="3"/>
        <v>6.574145637607459</v>
      </c>
      <c r="M27">
        <f t="shared" si="1"/>
        <v>0.7393145753076259</v>
      </c>
      <c r="N27">
        <f t="shared" si="2"/>
        <v>42.506087501558831</v>
      </c>
    </row>
    <row r="28" spans="1:14" x14ac:dyDescent="0.25">
      <c r="A28" s="1">
        <v>42318</v>
      </c>
      <c r="B28">
        <v>1127.5</v>
      </c>
      <c r="C28">
        <v>1127.5</v>
      </c>
      <c r="D28">
        <v>1100.09998</v>
      </c>
      <c r="E28">
        <v>1103.84998</v>
      </c>
      <c r="F28" s="2">
        <f>LN(E28/E27)</f>
        <v>-2.7476097342795224E-2</v>
      </c>
      <c r="G28" s="2">
        <f t="shared" si="0"/>
        <v>0.17092952260576463</v>
      </c>
      <c r="H28">
        <f>E28-E27</f>
        <v>-30.75</v>
      </c>
      <c r="I28">
        <f>IF(H28&gt;0,H28,0)</f>
        <v>0</v>
      </c>
      <c r="J28">
        <f>IF(H28&lt;0,ABS(H28),0)</f>
        <v>30.75</v>
      </c>
      <c r="K28">
        <f t="shared" si="3"/>
        <v>4.513192997929794</v>
      </c>
      <c r="L28">
        <f t="shared" si="3"/>
        <v>8.3009923777783552</v>
      </c>
      <c r="M28">
        <f t="shared" si="1"/>
        <v>0.54369318661363319</v>
      </c>
      <c r="N28">
        <f t="shared" si="2"/>
        <v>35.220288029276162</v>
      </c>
    </row>
    <row r="29" spans="1:14" x14ac:dyDescent="0.25">
      <c r="A29" s="1">
        <v>42319</v>
      </c>
      <c r="B29">
        <v>1103.84998</v>
      </c>
      <c r="C29">
        <v>1103.84998</v>
      </c>
      <c r="D29">
        <v>1103.84998</v>
      </c>
      <c r="E29">
        <v>1103.84998</v>
      </c>
      <c r="F29" s="2">
        <f>LN(E29/E28)</f>
        <v>0</v>
      </c>
      <c r="G29" s="2">
        <f t="shared" si="0"/>
        <v>0.17092952260576463</v>
      </c>
      <c r="H29">
        <f>E29-E28</f>
        <v>0</v>
      </c>
      <c r="I29">
        <f>IF(H29&gt;0,H29,0)</f>
        <v>0</v>
      </c>
      <c r="J29">
        <f>IF(H29&lt;0,ABS(H29),0)</f>
        <v>0</v>
      </c>
      <c r="K29">
        <f t="shared" si="3"/>
        <v>4.190822069506237</v>
      </c>
      <c r="L29">
        <f t="shared" si="3"/>
        <v>7.7080643507941868</v>
      </c>
      <c r="M29">
        <f t="shared" si="1"/>
        <v>0.54369318661363319</v>
      </c>
      <c r="N29">
        <f t="shared" si="2"/>
        <v>35.220288029276162</v>
      </c>
    </row>
    <row r="30" spans="1:14" x14ac:dyDescent="0.25">
      <c r="A30" s="1">
        <v>42320</v>
      </c>
      <c r="B30">
        <v>1103.84998</v>
      </c>
      <c r="C30">
        <v>1103.84998</v>
      </c>
      <c r="D30">
        <v>1103.84998</v>
      </c>
      <c r="E30">
        <v>1103.84998</v>
      </c>
      <c r="F30" s="2">
        <f>LN(E30/E29)</f>
        <v>0</v>
      </c>
      <c r="G30" s="2">
        <f t="shared" si="0"/>
        <v>0.16205187459255502</v>
      </c>
      <c r="H30">
        <f>E30-E29</f>
        <v>0</v>
      </c>
      <c r="I30">
        <f>IF(H30&gt;0,H30,0)</f>
        <v>0</v>
      </c>
      <c r="J30">
        <f>IF(H30&lt;0,ABS(H30),0)</f>
        <v>0</v>
      </c>
      <c r="K30">
        <f t="shared" si="3"/>
        <v>3.8914776359700771</v>
      </c>
      <c r="L30">
        <f t="shared" si="3"/>
        <v>7.1574883257374591</v>
      </c>
      <c r="M30">
        <f t="shared" si="1"/>
        <v>0.54369318661363319</v>
      </c>
      <c r="N30">
        <f t="shared" si="2"/>
        <v>35.220288029276162</v>
      </c>
    </row>
    <row r="31" spans="1:14" x14ac:dyDescent="0.25">
      <c r="A31" s="1">
        <v>42321</v>
      </c>
      <c r="B31">
        <v>1099.9499499999999</v>
      </c>
      <c r="C31">
        <v>1106</v>
      </c>
      <c r="D31">
        <v>1090</v>
      </c>
      <c r="E31">
        <v>1100.8000500000001</v>
      </c>
      <c r="F31" s="2">
        <f>LN(E31/E30)</f>
        <v>-2.7668173217238953E-3</v>
      </c>
      <c r="G31" s="2">
        <f t="shared" si="0"/>
        <v>0.16052996431964445</v>
      </c>
      <c r="H31">
        <f>E31-E30</f>
        <v>-3.0499299999999039</v>
      </c>
      <c r="I31">
        <f>IF(H31&gt;0,H31,0)</f>
        <v>0</v>
      </c>
      <c r="J31">
        <f>IF(H31&lt;0,ABS(H31),0)</f>
        <v>3.0499299999999039</v>
      </c>
      <c r="K31">
        <f t="shared" si="3"/>
        <v>3.6135149476865003</v>
      </c>
      <c r="L31">
        <f t="shared" si="3"/>
        <v>6.8640913024704906</v>
      </c>
      <c r="M31">
        <f t="shared" si="1"/>
        <v>0.52643748290264458</v>
      </c>
      <c r="N31">
        <f t="shared" si="2"/>
        <v>34.487981905526922</v>
      </c>
    </row>
    <row r="32" spans="1:14" x14ac:dyDescent="0.25">
      <c r="A32" s="1">
        <v>42324</v>
      </c>
      <c r="B32">
        <v>1083.65002</v>
      </c>
      <c r="C32">
        <v>1094</v>
      </c>
      <c r="D32">
        <v>1067.1999499999999</v>
      </c>
      <c r="E32">
        <v>1080.1999499999999</v>
      </c>
      <c r="F32" s="2">
        <f>LN(E32/E31)</f>
        <v>-1.8891070729524763E-2</v>
      </c>
      <c r="G32" s="2">
        <f t="shared" si="0"/>
        <v>0.17354129565817558</v>
      </c>
      <c r="H32">
        <f>E32-E31</f>
        <v>-20.600100000000111</v>
      </c>
      <c r="I32">
        <f>IF(H32&gt;0,H32,0)</f>
        <v>0</v>
      </c>
      <c r="J32">
        <f>IF(H32&lt;0,ABS(H32),0)</f>
        <v>20.600100000000111</v>
      </c>
      <c r="K32">
        <f t="shared" si="3"/>
        <v>3.3554067371374643</v>
      </c>
      <c r="L32">
        <f t="shared" si="3"/>
        <v>7.8452347808654634</v>
      </c>
      <c r="M32">
        <f t="shared" si="1"/>
        <v>0.42769997722965603</v>
      </c>
      <c r="N32">
        <f t="shared" si="2"/>
        <v>29.957272819992298</v>
      </c>
    </row>
    <row r="33" spans="1:14" x14ac:dyDescent="0.25">
      <c r="A33" s="1">
        <v>42325</v>
      </c>
      <c r="B33">
        <v>1080</v>
      </c>
      <c r="C33">
        <v>1082.90002</v>
      </c>
      <c r="D33">
        <v>1052</v>
      </c>
      <c r="E33">
        <v>1061.5</v>
      </c>
      <c r="F33" s="2">
        <f>LN(E33/E32)</f>
        <v>-1.7463160727754369E-2</v>
      </c>
      <c r="G33" s="2">
        <f t="shared" si="0"/>
        <v>0.17790350922330919</v>
      </c>
      <c r="H33">
        <f>E33-E32</f>
        <v>-18.699949999999944</v>
      </c>
      <c r="I33">
        <f>IF(H33&gt;0,H33,0)</f>
        <v>0</v>
      </c>
      <c r="J33">
        <f>IF(H33&lt;0,ABS(H33),0)</f>
        <v>18.699949999999944</v>
      </c>
      <c r="K33">
        <f t="shared" ref="K33:L48" si="4">(K32*13+I33 )/14</f>
        <v>3.1157348273419312</v>
      </c>
      <c r="L33">
        <f t="shared" si="4"/>
        <v>8.6205715822322126</v>
      </c>
      <c r="M33">
        <f t="shared" si="1"/>
        <v>0.36143019028619239</v>
      </c>
      <c r="N33">
        <f t="shared" si="2"/>
        <v>26.547831307473402</v>
      </c>
    </row>
    <row r="34" spans="1:14" x14ac:dyDescent="0.25">
      <c r="A34" s="1">
        <v>42326</v>
      </c>
      <c r="B34">
        <v>1041</v>
      </c>
      <c r="C34">
        <v>1045.15002</v>
      </c>
      <c r="D34">
        <v>1011.25</v>
      </c>
      <c r="E34">
        <v>1020</v>
      </c>
      <c r="F34" s="2">
        <f>LN(E34/E33)</f>
        <v>-3.9880374864993975E-2</v>
      </c>
      <c r="G34" s="2">
        <f t="shared" si="0"/>
        <v>0.22911333579796303</v>
      </c>
      <c r="H34">
        <f>E34-E33</f>
        <v>-41.5</v>
      </c>
      <c r="I34">
        <f>IF(H34&gt;0,H34,0)</f>
        <v>0</v>
      </c>
      <c r="J34">
        <f>IF(H34&lt;0,ABS(H34),0)</f>
        <v>41.5</v>
      </c>
      <c r="K34">
        <f t="shared" si="4"/>
        <v>2.8931823396746501</v>
      </c>
      <c r="L34">
        <f t="shared" si="4"/>
        <v>10.96910218350134</v>
      </c>
      <c r="M34">
        <f t="shared" si="1"/>
        <v>0.26375744261242223</v>
      </c>
      <c r="N34">
        <f t="shared" si="2"/>
        <v>20.87089133712135</v>
      </c>
    </row>
    <row r="35" spans="1:14" x14ac:dyDescent="0.25">
      <c r="A35" s="1">
        <v>42327</v>
      </c>
      <c r="B35">
        <v>1030.25</v>
      </c>
      <c r="C35">
        <v>1052</v>
      </c>
      <c r="D35">
        <v>1023.79999</v>
      </c>
      <c r="E35">
        <v>1047.8000500000001</v>
      </c>
      <c r="F35" s="2">
        <f>LN(E35/E34)</f>
        <v>2.6890148414831734E-2</v>
      </c>
      <c r="G35" s="2">
        <f t="shared" si="0"/>
        <v>0.27334416972044523</v>
      </c>
      <c r="H35">
        <f>E35-E34</f>
        <v>27.800050000000056</v>
      </c>
      <c r="I35">
        <f>IF(H35&gt;0,H35,0)</f>
        <v>27.800050000000056</v>
      </c>
      <c r="J35">
        <f>IF(H35&lt;0,ABS(H35),0)</f>
        <v>0</v>
      </c>
      <c r="K35">
        <f t="shared" si="4"/>
        <v>4.6722443154121791</v>
      </c>
      <c r="L35">
        <f t="shared" si="4"/>
        <v>10.185594884679816</v>
      </c>
      <c r="M35">
        <f t="shared" si="1"/>
        <v>0.45871099020831035</v>
      </c>
      <c r="N35">
        <f t="shared" si="2"/>
        <v>31.446324411582339</v>
      </c>
    </row>
    <row r="36" spans="1:14" x14ac:dyDescent="0.25">
      <c r="A36" s="1">
        <v>42328</v>
      </c>
      <c r="B36">
        <v>1048</v>
      </c>
      <c r="C36">
        <v>1063.1999499999999</v>
      </c>
      <c r="D36">
        <v>1042.0500500000001</v>
      </c>
      <c r="E36">
        <v>1052.40002</v>
      </c>
      <c r="F36" s="2">
        <f>LN(E36/E35)</f>
        <v>4.3805134771697542E-3</v>
      </c>
      <c r="G36" s="2">
        <f t="shared" si="0"/>
        <v>0.27664719681856359</v>
      </c>
      <c r="H36">
        <f>E36-E35</f>
        <v>4.5999699999999848</v>
      </c>
      <c r="I36">
        <f>IF(H36&gt;0,H36,0)</f>
        <v>4.5999699999999848</v>
      </c>
      <c r="J36">
        <f>IF(H36&lt;0,ABS(H36),0)</f>
        <v>0</v>
      </c>
      <c r="K36">
        <f t="shared" si="4"/>
        <v>4.6670818643113074</v>
      </c>
      <c r="L36">
        <f t="shared" si="4"/>
        <v>9.4580523929169704</v>
      </c>
      <c r="M36">
        <f t="shared" si="1"/>
        <v>0.4934506249728996</v>
      </c>
      <c r="N36">
        <f t="shared" si="2"/>
        <v>33.040973482591951</v>
      </c>
    </row>
    <row r="37" spans="1:14" x14ac:dyDescent="0.25">
      <c r="A37" s="1">
        <v>42331</v>
      </c>
      <c r="B37">
        <v>1050</v>
      </c>
      <c r="C37">
        <v>1062.40002</v>
      </c>
      <c r="D37">
        <v>1038</v>
      </c>
      <c r="E37">
        <v>1053.6999499999999</v>
      </c>
      <c r="F37" s="2">
        <f>LN(E37/E36)</f>
        <v>1.2344429833258776E-3</v>
      </c>
      <c r="G37" s="2">
        <f t="shared" si="0"/>
        <v>0.26657345358194562</v>
      </c>
      <c r="H37">
        <f>E37-E36</f>
        <v>1.2999299999999039</v>
      </c>
      <c r="I37">
        <f>IF(H37&gt;0,H37,0)</f>
        <v>1.2999299999999039</v>
      </c>
      <c r="J37">
        <f>IF(H37&lt;0,ABS(H37),0)</f>
        <v>0</v>
      </c>
      <c r="K37">
        <f t="shared" si="4"/>
        <v>4.4265710168604935</v>
      </c>
      <c r="L37">
        <f t="shared" si="4"/>
        <v>8.7824772219943306</v>
      </c>
      <c r="M37">
        <f t="shared" si="1"/>
        <v>0.50402305693145932</v>
      </c>
      <c r="N37">
        <f t="shared" si="2"/>
        <v>33.511657591192659</v>
      </c>
    </row>
    <row r="38" spans="1:14" x14ac:dyDescent="0.25">
      <c r="A38" s="1">
        <v>42332</v>
      </c>
      <c r="B38">
        <v>1050</v>
      </c>
      <c r="C38">
        <v>1050.8000500000001</v>
      </c>
      <c r="D38">
        <v>1037</v>
      </c>
      <c r="E38">
        <v>1041.15002</v>
      </c>
      <c r="F38" s="2">
        <f>LN(E38/E37)</f>
        <v>-1.1981841490414173E-2</v>
      </c>
      <c r="G38" s="2">
        <f t="shared" si="0"/>
        <v>0.26773728032933886</v>
      </c>
      <c r="H38">
        <f>E38-E37</f>
        <v>-12.549929999999904</v>
      </c>
      <c r="I38">
        <f>IF(H38&gt;0,H38,0)</f>
        <v>0</v>
      </c>
      <c r="J38">
        <f>IF(H38&lt;0,ABS(H38),0)</f>
        <v>12.549929999999904</v>
      </c>
      <c r="K38">
        <f t="shared" si="4"/>
        <v>4.1103873727990301</v>
      </c>
      <c r="L38">
        <f t="shared" si="4"/>
        <v>9.0515809918518713</v>
      </c>
      <c r="M38">
        <f t="shared" si="1"/>
        <v>0.45410711968430195</v>
      </c>
      <c r="N38">
        <f t="shared" si="2"/>
        <v>31.229275583417277</v>
      </c>
    </row>
    <row r="39" spans="1:14" x14ac:dyDescent="0.25">
      <c r="A39" s="1">
        <v>42333</v>
      </c>
      <c r="B39">
        <v>1041.15002</v>
      </c>
      <c r="C39">
        <v>1041.15002</v>
      </c>
      <c r="D39">
        <v>1041.15002</v>
      </c>
      <c r="E39">
        <v>1041.15002</v>
      </c>
      <c r="F39" s="2">
        <f>LN(E39/E38)</f>
        <v>0</v>
      </c>
      <c r="G39" s="2">
        <f t="shared" si="0"/>
        <v>0.26745853898882249</v>
      </c>
      <c r="H39">
        <f>E39-E38</f>
        <v>0</v>
      </c>
      <c r="I39">
        <f>IF(H39&gt;0,H39,0)</f>
        <v>0</v>
      </c>
      <c r="J39">
        <f>IF(H39&lt;0,ABS(H39),0)</f>
        <v>0</v>
      </c>
      <c r="K39">
        <f t="shared" si="4"/>
        <v>3.8167882747419566</v>
      </c>
      <c r="L39">
        <f t="shared" si="4"/>
        <v>8.4050394924338807</v>
      </c>
      <c r="M39">
        <f t="shared" si="1"/>
        <v>0.45410711968430195</v>
      </c>
      <c r="N39">
        <f t="shared" si="2"/>
        <v>31.229275583417277</v>
      </c>
    </row>
    <row r="40" spans="1:14" x14ac:dyDescent="0.25">
      <c r="A40" s="1">
        <v>42334</v>
      </c>
      <c r="B40">
        <v>1040.9499499999999</v>
      </c>
      <c r="C40">
        <v>1059.5</v>
      </c>
      <c r="D40">
        <v>1040.0500500000001</v>
      </c>
      <c r="E40">
        <v>1052.40002</v>
      </c>
      <c r="F40" s="2">
        <f>LN(E40/E39)</f>
        <v>1.0747398507088368E-2</v>
      </c>
      <c r="G40" s="2">
        <f t="shared" si="0"/>
        <v>0.26374888976491612</v>
      </c>
      <c r="H40">
        <f>E40-E39</f>
        <v>11.25</v>
      </c>
      <c r="I40">
        <f>IF(H40&gt;0,H40,0)</f>
        <v>11.25</v>
      </c>
      <c r="J40">
        <f>IF(H40&lt;0,ABS(H40),0)</f>
        <v>0</v>
      </c>
      <c r="K40">
        <f t="shared" si="4"/>
        <v>4.3477319694032452</v>
      </c>
      <c r="L40">
        <f t="shared" si="4"/>
        <v>7.8046795286886033</v>
      </c>
      <c r="M40">
        <f t="shared" si="1"/>
        <v>0.55706732780273194</v>
      </c>
      <c r="N40">
        <f t="shared" si="2"/>
        <v>35.776701357470657</v>
      </c>
    </row>
    <row r="41" spans="1:14" x14ac:dyDescent="0.25">
      <c r="A41" s="1">
        <v>42335</v>
      </c>
      <c r="B41">
        <v>1058</v>
      </c>
      <c r="C41">
        <v>1070</v>
      </c>
      <c r="D41">
        <v>1045</v>
      </c>
      <c r="E41">
        <v>1066.34998</v>
      </c>
      <c r="F41" s="2">
        <f>LN(E41/E40)</f>
        <v>1.3168294117715177E-2</v>
      </c>
      <c r="G41" s="2">
        <f t="shared" si="0"/>
        <v>0.27552588272217432</v>
      </c>
      <c r="H41">
        <f>E41-E40</f>
        <v>13.949959999999919</v>
      </c>
      <c r="I41">
        <f>IF(H41&gt;0,H41,0)</f>
        <v>13.949959999999919</v>
      </c>
      <c r="J41">
        <f>IF(H41&lt;0,ABS(H41),0)</f>
        <v>0</v>
      </c>
      <c r="K41">
        <f t="shared" si="4"/>
        <v>5.03360540016015</v>
      </c>
      <c r="L41">
        <f t="shared" si="4"/>
        <v>7.2472024194965599</v>
      </c>
      <c r="M41">
        <f t="shared" si="1"/>
        <v>0.69455841148008368</v>
      </c>
      <c r="N41">
        <f t="shared" si="2"/>
        <v>40.987575687841485</v>
      </c>
    </row>
    <row r="42" spans="1:14" x14ac:dyDescent="0.25">
      <c r="A42" s="1">
        <v>42338</v>
      </c>
      <c r="B42">
        <v>1070</v>
      </c>
      <c r="C42">
        <v>1098.3000500000001</v>
      </c>
      <c r="D42">
        <v>1056.1999499999999</v>
      </c>
      <c r="E42">
        <v>1087.90002</v>
      </c>
      <c r="F42" s="2">
        <f>LN(E42/E41)</f>
        <v>2.0007667523045881E-2</v>
      </c>
      <c r="G42" s="2">
        <f t="shared" si="0"/>
        <v>0.27216893100169026</v>
      </c>
      <c r="H42">
        <f>E42-E41</f>
        <v>21.550040000000081</v>
      </c>
      <c r="I42">
        <f>IF(H42&gt;0,H42,0)</f>
        <v>21.550040000000081</v>
      </c>
      <c r="J42">
        <f>IF(H42&lt;0,ABS(H42),0)</f>
        <v>0</v>
      </c>
      <c r="K42">
        <f t="shared" si="4"/>
        <v>6.2133507287201448</v>
      </c>
      <c r="L42">
        <f t="shared" si="4"/>
        <v>6.7295451038182339</v>
      </c>
      <c r="M42">
        <f t="shared" si="1"/>
        <v>0.92329431378575522</v>
      </c>
      <c r="N42">
        <f t="shared" si="2"/>
        <v>48.005877580346514</v>
      </c>
    </row>
    <row r="43" spans="1:14" x14ac:dyDescent="0.25">
      <c r="A43" s="1">
        <v>42339</v>
      </c>
      <c r="B43">
        <v>1088</v>
      </c>
      <c r="C43">
        <v>1095</v>
      </c>
      <c r="D43">
        <v>1072.9499499999999</v>
      </c>
      <c r="E43">
        <v>1079</v>
      </c>
      <c r="F43" s="2">
        <f>LN(E43/E42)</f>
        <v>-8.2145645529448745E-3</v>
      </c>
      <c r="G43" s="2">
        <f t="shared" si="0"/>
        <v>0.27378724828108458</v>
      </c>
      <c r="H43">
        <f>E43-E42</f>
        <v>-8.9000200000000405</v>
      </c>
      <c r="I43">
        <f>IF(H43&gt;0,H43,0)</f>
        <v>0</v>
      </c>
      <c r="J43">
        <f>IF(H43&lt;0,ABS(H43),0)</f>
        <v>8.9000200000000405</v>
      </c>
      <c r="K43">
        <f t="shared" si="4"/>
        <v>5.7695399623829919</v>
      </c>
      <c r="L43">
        <f t="shared" si="4"/>
        <v>6.8845790249740775</v>
      </c>
      <c r="M43">
        <f t="shared" si="1"/>
        <v>0.83803816347430427</v>
      </c>
      <c r="N43">
        <f t="shared" si="2"/>
        <v>45.594165568914214</v>
      </c>
    </row>
    <row r="44" spans="1:14" x14ac:dyDescent="0.25">
      <c r="A44" s="1">
        <v>42340</v>
      </c>
      <c r="B44">
        <v>1079.9499499999999</v>
      </c>
      <c r="C44">
        <v>1079.9499499999999</v>
      </c>
      <c r="D44">
        <v>1059</v>
      </c>
      <c r="E44">
        <v>1060.6999499999999</v>
      </c>
      <c r="F44" s="2">
        <f>LN(E44/E43)</f>
        <v>-1.7105665885393258E-2</v>
      </c>
      <c r="G44" s="2">
        <f t="shared" si="0"/>
        <v>0.28133210192275332</v>
      </c>
      <c r="H44">
        <f>E44-E43</f>
        <v>-18.300050000000056</v>
      </c>
      <c r="I44">
        <f>IF(H44&gt;0,H44,0)</f>
        <v>0</v>
      </c>
      <c r="J44">
        <f>IF(H44&lt;0,ABS(H44),0)</f>
        <v>18.300050000000056</v>
      </c>
      <c r="K44">
        <f t="shared" si="4"/>
        <v>5.3574299650699206</v>
      </c>
      <c r="L44">
        <f t="shared" si="4"/>
        <v>7.6999698089045046</v>
      </c>
      <c r="M44">
        <f t="shared" si="1"/>
        <v>0.69577285340449102</v>
      </c>
      <c r="N44">
        <f t="shared" si="2"/>
        <v>41.029837929510066</v>
      </c>
    </row>
    <row r="45" spans="1:14" x14ac:dyDescent="0.25">
      <c r="A45" s="1">
        <v>42341</v>
      </c>
      <c r="B45">
        <v>1061</v>
      </c>
      <c r="C45">
        <v>1064.8000500000001</v>
      </c>
      <c r="D45">
        <v>1049.0500500000001</v>
      </c>
      <c r="E45">
        <v>1057.75</v>
      </c>
      <c r="F45" s="2">
        <f>LN(E45/E44)</f>
        <v>-2.7850097725645733E-3</v>
      </c>
      <c r="G45" s="2">
        <f t="shared" si="0"/>
        <v>0.28133201047558615</v>
      </c>
      <c r="H45">
        <f>E45-E44</f>
        <v>-2.9499499999999443</v>
      </c>
      <c r="I45">
        <f>IF(H45&gt;0,H45,0)</f>
        <v>0</v>
      </c>
      <c r="J45">
        <f>IF(H45&lt;0,ABS(H45),0)</f>
        <v>2.9499499999999443</v>
      </c>
      <c r="K45">
        <f t="shared" si="4"/>
        <v>4.974756396136355</v>
      </c>
      <c r="L45">
        <f t="shared" si="4"/>
        <v>7.3606826796970362</v>
      </c>
      <c r="M45">
        <f t="shared" si="1"/>
        <v>0.6758552993811594</v>
      </c>
      <c r="N45">
        <f t="shared" si="2"/>
        <v>40.328977068051842</v>
      </c>
    </row>
    <row r="46" spans="1:14" x14ac:dyDescent="0.25">
      <c r="A46" s="1">
        <v>42342</v>
      </c>
      <c r="B46">
        <v>1049</v>
      </c>
      <c r="C46">
        <v>1064.90002</v>
      </c>
      <c r="D46">
        <v>1040.09998</v>
      </c>
      <c r="E46">
        <v>1049.0500500000001</v>
      </c>
      <c r="F46" s="2">
        <f>LN(E46/E45)</f>
        <v>-8.2589702352975879E-3</v>
      </c>
      <c r="G46" s="2">
        <f t="shared" si="0"/>
        <v>0.2730753479758542</v>
      </c>
      <c r="H46">
        <f>E46-E45</f>
        <v>-8.6999499999999443</v>
      </c>
      <c r="I46">
        <f>IF(H46&gt;0,H46,0)</f>
        <v>0</v>
      </c>
      <c r="J46">
        <f>IF(H46&lt;0,ABS(H46),0)</f>
        <v>8.6999499999999443</v>
      </c>
      <c r="K46">
        <f t="shared" si="4"/>
        <v>4.6194166535551862</v>
      </c>
      <c r="L46">
        <f t="shared" si="4"/>
        <v>7.4563446311472443</v>
      </c>
      <c r="M46">
        <f t="shared" si="1"/>
        <v>0.61952831877681547</v>
      </c>
      <c r="N46">
        <f t="shared" si="2"/>
        <v>38.253626787133179</v>
      </c>
    </row>
    <row r="47" spans="1:14" x14ac:dyDescent="0.25">
      <c r="A47" s="1">
        <v>42345</v>
      </c>
      <c r="B47">
        <v>1055.3000500000001</v>
      </c>
      <c r="C47">
        <v>1059</v>
      </c>
      <c r="D47">
        <v>1040</v>
      </c>
      <c r="E47">
        <v>1046.25</v>
      </c>
      <c r="F47" s="2">
        <f>LN(E47/E46)</f>
        <v>-2.6726975611941423E-3</v>
      </c>
      <c r="G47" s="2">
        <f t="shared" si="0"/>
        <v>0.26399362293643674</v>
      </c>
      <c r="H47">
        <f>E47-E46</f>
        <v>-2.8000500000000557</v>
      </c>
      <c r="I47">
        <f>IF(H47&gt;0,H47,0)</f>
        <v>0</v>
      </c>
      <c r="J47">
        <f>IF(H47&lt;0,ABS(H47),0)</f>
        <v>2.8000500000000557</v>
      </c>
      <c r="K47">
        <f t="shared" si="4"/>
        <v>4.2894583211583868</v>
      </c>
      <c r="L47">
        <f t="shared" si="4"/>
        <v>7.1237521574938736</v>
      </c>
      <c r="M47">
        <f t="shared" si="1"/>
        <v>0.60213469339273207</v>
      </c>
      <c r="N47">
        <f t="shared" si="2"/>
        <v>37.583275356058373</v>
      </c>
    </row>
    <row r="48" spans="1:14" x14ac:dyDescent="0.25">
      <c r="A48" s="1">
        <v>42346</v>
      </c>
      <c r="B48">
        <v>1045.0500500000001</v>
      </c>
      <c r="C48">
        <v>1062.75</v>
      </c>
      <c r="D48">
        <v>1039.3000500000001</v>
      </c>
      <c r="E48">
        <v>1044.40002</v>
      </c>
      <c r="F48" s="2">
        <f>LN(E48/E47)</f>
        <v>-1.7697658289603489E-3</v>
      </c>
      <c r="G48" s="2">
        <f t="shared" ref="G48:G79" si="5">STDEV(F35:F48)*SQRT(DaysInYear)</f>
        <v>0.19605954678624876</v>
      </c>
      <c r="H48">
        <f>E48-E47</f>
        <v>-1.8499799999999595</v>
      </c>
      <c r="I48">
        <f>IF(H48&gt;0,H48,0)</f>
        <v>0</v>
      </c>
      <c r="J48">
        <f>IF(H48&lt;0,ABS(H48),0)</f>
        <v>1.8499799999999595</v>
      </c>
      <c r="K48">
        <f t="shared" si="4"/>
        <v>3.9830684410756447</v>
      </c>
      <c r="L48">
        <f t="shared" si="4"/>
        <v>6.7470541462443085</v>
      </c>
      <c r="M48">
        <f t="shared" si="1"/>
        <v>0.59034185212412837</v>
      </c>
      <c r="N48">
        <f t="shared" si="2"/>
        <v>37.120437428949167</v>
      </c>
    </row>
    <row r="49" spans="1:14" x14ac:dyDescent="0.25">
      <c r="A49" s="1">
        <v>42347</v>
      </c>
      <c r="B49">
        <v>1043</v>
      </c>
      <c r="C49">
        <v>1046.9499499999999</v>
      </c>
      <c r="D49">
        <v>1022.54999</v>
      </c>
      <c r="E49">
        <v>1028.1999499999999</v>
      </c>
      <c r="F49" s="2">
        <f>LN(E49/E48)</f>
        <v>-1.5632924981993149E-2</v>
      </c>
      <c r="G49" s="2">
        <f t="shared" si="5"/>
        <v>0.17158136127245227</v>
      </c>
      <c r="H49">
        <f>E49-E48</f>
        <v>-16.200070000000096</v>
      </c>
      <c r="I49">
        <f>IF(H49&gt;0,H49,0)</f>
        <v>0</v>
      </c>
      <c r="J49">
        <f>IF(H49&lt;0,ABS(H49),0)</f>
        <v>16.200070000000096</v>
      </c>
      <c r="K49">
        <f t="shared" ref="K49:L64" si="6">(K48*13+I49 )/14</f>
        <v>3.6985635524273843</v>
      </c>
      <c r="L49">
        <f t="shared" si="6"/>
        <v>7.4222695643697216</v>
      </c>
      <c r="M49">
        <f t="shared" si="1"/>
        <v>0.49830628224312629</v>
      </c>
      <c r="N49">
        <f t="shared" si="2"/>
        <v>33.257971894578731</v>
      </c>
    </row>
    <row r="50" spans="1:14" x14ac:dyDescent="0.25">
      <c r="A50" s="1">
        <v>42348</v>
      </c>
      <c r="B50">
        <v>1036.59998</v>
      </c>
      <c r="C50">
        <v>1051.59998</v>
      </c>
      <c r="D50">
        <v>1030.3000500000001</v>
      </c>
      <c r="E50">
        <v>1047.34998</v>
      </c>
      <c r="F50" s="2">
        <f>LN(E50/E49)</f>
        <v>1.8453493363230166E-2</v>
      </c>
      <c r="G50" s="2">
        <f t="shared" si="5"/>
        <v>0.19008141343649693</v>
      </c>
      <c r="H50">
        <f>E50-E49</f>
        <v>19.150030000000015</v>
      </c>
      <c r="I50">
        <f>IF(H50&gt;0,H50,0)</f>
        <v>19.150030000000015</v>
      </c>
      <c r="J50">
        <f>IF(H50&lt;0,ABS(H50),0)</f>
        <v>0</v>
      </c>
      <c r="K50">
        <f t="shared" si="6"/>
        <v>4.8022397272540003</v>
      </c>
      <c r="L50">
        <f t="shared" si="6"/>
        <v>6.8921074526290269</v>
      </c>
      <c r="M50">
        <f t="shared" si="1"/>
        <v>0.69677377496808512</v>
      </c>
      <c r="N50">
        <f t="shared" si="2"/>
        <v>41.064624244395269</v>
      </c>
    </row>
    <row r="51" spans="1:14" x14ac:dyDescent="0.25">
      <c r="A51" s="1">
        <v>42349</v>
      </c>
      <c r="B51">
        <v>1054</v>
      </c>
      <c r="C51">
        <v>1061.90002</v>
      </c>
      <c r="D51">
        <v>1045.90002</v>
      </c>
      <c r="E51">
        <v>1052.8000500000001</v>
      </c>
      <c r="F51" s="2">
        <f>LN(E51/E50)</f>
        <v>5.1901837074911483E-3</v>
      </c>
      <c r="G51" s="2">
        <f t="shared" si="5"/>
        <v>0.19145394522251075</v>
      </c>
      <c r="H51">
        <f>E51-E50</f>
        <v>5.4500700000000961</v>
      </c>
      <c r="I51">
        <f>IF(H51&gt;0,H51,0)</f>
        <v>5.4500700000000961</v>
      </c>
      <c r="J51">
        <f>IF(H51&lt;0,ABS(H51),0)</f>
        <v>0</v>
      </c>
      <c r="K51">
        <f t="shared" si="6"/>
        <v>4.8485133181644358</v>
      </c>
      <c r="L51">
        <f t="shared" si="6"/>
        <v>6.3998140631555254</v>
      </c>
      <c r="M51">
        <f t="shared" si="1"/>
        <v>0.75760221630154712</v>
      </c>
      <c r="N51">
        <f t="shared" si="2"/>
        <v>43.104304789495522</v>
      </c>
    </row>
    <row r="52" spans="1:14" x14ac:dyDescent="0.25">
      <c r="A52" s="1">
        <v>42352</v>
      </c>
      <c r="B52">
        <v>1049.5</v>
      </c>
      <c r="C52">
        <v>1073.15002</v>
      </c>
      <c r="D52">
        <v>1048.0500500000001</v>
      </c>
      <c r="E52">
        <v>1069.5</v>
      </c>
      <c r="F52" s="2">
        <f>LN(E52/E51)</f>
        <v>1.5737920459007376E-2</v>
      </c>
      <c r="G52" s="2">
        <f t="shared" si="5"/>
        <v>0.19409935892345145</v>
      </c>
      <c r="H52">
        <f>E52-E51</f>
        <v>16.699949999999944</v>
      </c>
      <c r="I52">
        <f>IF(H52&gt;0,H52,0)</f>
        <v>16.699949999999944</v>
      </c>
      <c r="J52">
        <f>IF(H52&lt;0,ABS(H52),0)</f>
        <v>0</v>
      </c>
      <c r="K52">
        <f t="shared" si="6"/>
        <v>5.6950445097241147</v>
      </c>
      <c r="L52">
        <f t="shared" si="6"/>
        <v>5.9426844872158444</v>
      </c>
      <c r="M52">
        <f t="shared" si="1"/>
        <v>0.95832860081593374</v>
      </c>
      <c r="N52">
        <f t="shared" si="2"/>
        <v>48.93604681138028</v>
      </c>
    </row>
    <row r="53" spans="1:14" x14ac:dyDescent="0.25">
      <c r="A53" s="1">
        <v>42353</v>
      </c>
      <c r="B53">
        <v>1073.25</v>
      </c>
      <c r="C53">
        <v>1079.09998</v>
      </c>
      <c r="D53">
        <v>1058.8000500000001</v>
      </c>
      <c r="E53">
        <v>1077.5500500000001</v>
      </c>
      <c r="F53" s="2">
        <f>LN(E53/E52)</f>
        <v>7.4987424926785864E-3</v>
      </c>
      <c r="G53" s="2">
        <f t="shared" si="5"/>
        <v>0.1952660809053299</v>
      </c>
      <c r="H53">
        <f>E53-E52</f>
        <v>8.0500500000000557</v>
      </c>
      <c r="I53">
        <f>IF(H53&gt;0,H53,0)</f>
        <v>8.0500500000000557</v>
      </c>
      <c r="J53">
        <f>IF(H53&lt;0,ABS(H53),0)</f>
        <v>0</v>
      </c>
      <c r="K53">
        <f t="shared" si="6"/>
        <v>5.8632591876009679</v>
      </c>
      <c r="L53">
        <f t="shared" si="6"/>
        <v>5.5182070238432841</v>
      </c>
      <c r="M53">
        <f t="shared" si="1"/>
        <v>1.0625297605303261</v>
      </c>
      <c r="N53">
        <f t="shared" si="2"/>
        <v>51.515851109810129</v>
      </c>
    </row>
    <row r="54" spans="1:14" x14ac:dyDescent="0.25">
      <c r="A54" s="1">
        <v>42354</v>
      </c>
      <c r="B54">
        <v>1083.40002</v>
      </c>
      <c r="C54">
        <v>1098</v>
      </c>
      <c r="D54">
        <v>1083.40002</v>
      </c>
      <c r="E54">
        <v>1095.84998</v>
      </c>
      <c r="F54" s="2">
        <f>LN(E54/E53)</f>
        <v>1.6840307561915756E-2</v>
      </c>
      <c r="G54" s="2">
        <f t="shared" si="5"/>
        <v>0.20188108976200464</v>
      </c>
      <c r="H54">
        <f>E54-E53</f>
        <v>18.299929999999904</v>
      </c>
      <c r="I54">
        <f>IF(H54&gt;0,H54,0)</f>
        <v>18.299929999999904</v>
      </c>
      <c r="J54">
        <f>IF(H54&lt;0,ABS(H54),0)</f>
        <v>0</v>
      </c>
      <c r="K54">
        <f t="shared" si="6"/>
        <v>6.7515928170580342</v>
      </c>
      <c r="L54">
        <f t="shared" si="6"/>
        <v>5.1240493792830497</v>
      </c>
      <c r="M54">
        <f t="shared" si="1"/>
        <v>1.3176283671963185</v>
      </c>
      <c r="N54">
        <f t="shared" si="2"/>
        <v>56.852443896787477</v>
      </c>
    </row>
    <row r="55" spans="1:14" x14ac:dyDescent="0.25">
      <c r="A55" s="1">
        <v>42355</v>
      </c>
      <c r="B55">
        <v>1100</v>
      </c>
      <c r="C55">
        <v>1109.8000500000001</v>
      </c>
      <c r="D55">
        <v>1088</v>
      </c>
      <c r="E55">
        <v>1107.09998</v>
      </c>
      <c r="F55" s="2">
        <f>LN(E55/E54)</f>
        <v>1.0213666223150729E-2</v>
      </c>
      <c r="G55" s="2">
        <f t="shared" si="5"/>
        <v>0.19933821030581914</v>
      </c>
      <c r="H55">
        <f>E55-E54</f>
        <v>11.25</v>
      </c>
      <c r="I55">
        <f>IF(H55&gt;0,H55,0)</f>
        <v>11.25</v>
      </c>
      <c r="J55">
        <f>IF(H55&lt;0,ABS(H55),0)</f>
        <v>0</v>
      </c>
      <c r="K55">
        <f t="shared" si="6"/>
        <v>7.0729076158396031</v>
      </c>
      <c r="L55">
        <f t="shared" si="6"/>
        <v>4.7580458521914029</v>
      </c>
      <c r="M55">
        <f t="shared" si="1"/>
        <v>1.4865152282174938</v>
      </c>
      <c r="N55">
        <f t="shared" si="2"/>
        <v>59.783073570119683</v>
      </c>
    </row>
    <row r="56" spans="1:14" x14ac:dyDescent="0.25">
      <c r="A56" s="1">
        <v>42356</v>
      </c>
      <c r="B56">
        <v>1103.40002</v>
      </c>
      <c r="C56">
        <v>1103.40002</v>
      </c>
      <c r="D56">
        <v>1079.4499499999999</v>
      </c>
      <c r="E56">
        <v>1083.15002</v>
      </c>
      <c r="F56" s="2">
        <f>LN(E56/E55)</f>
        <v>-2.1870484770242029E-2</v>
      </c>
      <c r="G56" s="2">
        <f t="shared" si="5"/>
        <v>0.20777101114103244</v>
      </c>
      <c r="H56">
        <f>E56-E55</f>
        <v>-23.949959999999919</v>
      </c>
      <c r="I56">
        <f>IF(H56&gt;0,H56,0)</f>
        <v>0</v>
      </c>
      <c r="J56">
        <f>IF(H56&lt;0,ABS(H56),0)</f>
        <v>23.949959999999919</v>
      </c>
      <c r="K56">
        <f t="shared" si="6"/>
        <v>6.5676999289939175</v>
      </c>
      <c r="L56">
        <f t="shared" si="6"/>
        <v>6.128896862749154</v>
      </c>
      <c r="M56">
        <f t="shared" si="1"/>
        <v>1.0715957661013626</v>
      </c>
      <c r="N56">
        <f t="shared" si="2"/>
        <v>51.728034186807164</v>
      </c>
    </row>
    <row r="57" spans="1:14" x14ac:dyDescent="0.25">
      <c r="A57" s="1">
        <v>42359</v>
      </c>
      <c r="B57">
        <v>1077</v>
      </c>
      <c r="C57">
        <v>1107.40002</v>
      </c>
      <c r="D57">
        <v>1065.9499499999999</v>
      </c>
      <c r="E57">
        <v>1103.4499499999999</v>
      </c>
      <c r="F57" s="2">
        <f>LN(E57/E56)</f>
        <v>1.8568108951775214E-2</v>
      </c>
      <c r="G57" s="2">
        <f t="shared" si="5"/>
        <v>0.2188044798811995</v>
      </c>
      <c r="H57">
        <f>E57-E56</f>
        <v>20.299929999999904</v>
      </c>
      <c r="I57">
        <f>IF(H57&gt;0,H57,0)</f>
        <v>20.299929999999904</v>
      </c>
      <c r="J57">
        <f>IF(H57&lt;0,ABS(H57),0)</f>
        <v>0</v>
      </c>
      <c r="K57">
        <f t="shared" si="6"/>
        <v>7.5485735054943452</v>
      </c>
      <c r="L57">
        <f t="shared" si="6"/>
        <v>5.6911185154099284</v>
      </c>
      <c r="M57">
        <f t="shared" si="1"/>
        <v>1.3263778438377196</v>
      </c>
      <c r="N57">
        <f t="shared" si="2"/>
        <v>57.014721290916974</v>
      </c>
    </row>
    <row r="58" spans="1:14" x14ac:dyDescent="0.25">
      <c r="A58" s="1">
        <v>42360</v>
      </c>
      <c r="B58">
        <v>1097.4499499999999</v>
      </c>
      <c r="C58">
        <v>1097.4499499999999</v>
      </c>
      <c r="D58">
        <v>1080.09998</v>
      </c>
      <c r="E58">
        <v>1083.75</v>
      </c>
      <c r="F58" s="2">
        <f>LN(E58/E57)</f>
        <v>-1.8014340886987008E-2</v>
      </c>
      <c r="G58" s="2">
        <f t="shared" si="5"/>
        <v>0.22033895527280845</v>
      </c>
      <c r="H58">
        <f>E58-E57</f>
        <v>-19.699949999999944</v>
      </c>
      <c r="I58">
        <f>IF(H58&gt;0,H58,0)</f>
        <v>0</v>
      </c>
      <c r="J58">
        <f>IF(H58&lt;0,ABS(H58),0)</f>
        <v>19.699949999999944</v>
      </c>
      <c r="K58">
        <f t="shared" si="6"/>
        <v>7.0093896836733203</v>
      </c>
      <c r="L58">
        <f t="shared" si="6"/>
        <v>6.6917493357377866</v>
      </c>
      <c r="M58">
        <f t="shared" si="1"/>
        <v>1.0474674605994507</v>
      </c>
      <c r="N58">
        <f t="shared" si="2"/>
        <v>51.159174968904104</v>
      </c>
    </row>
    <row r="59" spans="1:14" x14ac:dyDescent="0.25">
      <c r="A59" s="1">
        <v>42361</v>
      </c>
      <c r="B59">
        <v>1095.0500500000001</v>
      </c>
      <c r="C59">
        <v>1102.5</v>
      </c>
      <c r="D59">
        <v>1087.0500500000001</v>
      </c>
      <c r="E59">
        <v>1100.84998</v>
      </c>
      <c r="F59" s="2">
        <f>LN(E59/E58)</f>
        <v>1.5655341396650348E-2</v>
      </c>
      <c r="G59" s="2">
        <f t="shared" si="5"/>
        <v>0.22711499111382014</v>
      </c>
      <c r="H59">
        <f>E59-E58</f>
        <v>17.09997999999996</v>
      </c>
      <c r="I59">
        <f>IF(H59&gt;0,H59,0)</f>
        <v>17.09997999999996</v>
      </c>
      <c r="J59">
        <f>IF(H59&lt;0,ABS(H59),0)</f>
        <v>0</v>
      </c>
      <c r="K59">
        <f t="shared" si="6"/>
        <v>7.7301461348395089</v>
      </c>
      <c r="L59">
        <f t="shared" si="6"/>
        <v>6.2137672403279449</v>
      </c>
      <c r="M59">
        <f t="shared" si="1"/>
        <v>1.2440353550210441</v>
      </c>
      <c r="N59">
        <f t="shared" si="2"/>
        <v>55.43742224192264</v>
      </c>
    </row>
    <row r="60" spans="1:14" x14ac:dyDescent="0.25">
      <c r="A60" s="1">
        <v>42362</v>
      </c>
      <c r="B60">
        <v>1102.0500500000001</v>
      </c>
      <c r="C60">
        <v>1104.4499499999999</v>
      </c>
      <c r="D60">
        <v>1090.09998</v>
      </c>
      <c r="E60">
        <v>1096.34998</v>
      </c>
      <c r="F60" s="2">
        <f>LN(E60/E59)</f>
        <v>-4.096128139241267E-3</v>
      </c>
      <c r="G60" s="2">
        <f t="shared" si="5"/>
        <v>0.22382989579401105</v>
      </c>
      <c r="H60">
        <f>E60-E59</f>
        <v>-4.5</v>
      </c>
      <c r="I60">
        <f>IF(H60&gt;0,H60,0)</f>
        <v>0</v>
      </c>
      <c r="J60">
        <f>IF(H60&lt;0,ABS(H60),0)</f>
        <v>4.5</v>
      </c>
      <c r="K60">
        <f t="shared" si="6"/>
        <v>7.1779928394938297</v>
      </c>
      <c r="L60">
        <f t="shared" si="6"/>
        <v>6.0913552945902349</v>
      </c>
      <c r="M60">
        <f t="shared" si="1"/>
        <v>1.1783901106324637</v>
      </c>
      <c r="N60">
        <f t="shared" si="2"/>
        <v>54.094540040412468</v>
      </c>
    </row>
    <row r="61" spans="1:14" x14ac:dyDescent="0.25">
      <c r="A61" s="1">
        <v>42363</v>
      </c>
      <c r="B61">
        <v>1096.34998</v>
      </c>
      <c r="C61">
        <v>1096.34998</v>
      </c>
      <c r="D61">
        <v>1096.34998</v>
      </c>
      <c r="E61">
        <v>1096.34998</v>
      </c>
      <c r="F61" s="2">
        <f>LN(E61/E60)</f>
        <v>0</v>
      </c>
      <c r="G61" s="2">
        <f t="shared" si="5"/>
        <v>0.22276681210644997</v>
      </c>
      <c r="H61">
        <f>E61-E60</f>
        <v>0</v>
      </c>
      <c r="I61">
        <f>IF(H61&gt;0,H61,0)</f>
        <v>0</v>
      </c>
      <c r="J61">
        <f>IF(H61&lt;0,ABS(H61),0)</f>
        <v>0</v>
      </c>
      <c r="K61">
        <f t="shared" si="6"/>
        <v>6.6652790652442704</v>
      </c>
      <c r="L61">
        <f t="shared" si="6"/>
        <v>5.6562584878337896</v>
      </c>
      <c r="M61">
        <f t="shared" si="1"/>
        <v>1.1783901106324635</v>
      </c>
      <c r="N61">
        <f t="shared" si="2"/>
        <v>54.094540040412468</v>
      </c>
    </row>
    <row r="62" spans="1:14" x14ac:dyDescent="0.25">
      <c r="A62" s="1">
        <v>42366</v>
      </c>
      <c r="B62">
        <v>1090</v>
      </c>
      <c r="C62">
        <v>1110</v>
      </c>
      <c r="D62">
        <v>1090</v>
      </c>
      <c r="E62">
        <v>1104.75</v>
      </c>
      <c r="F62" s="2">
        <f>LN(E62/E61)</f>
        <v>7.6326026586887377E-3</v>
      </c>
      <c r="G62" s="2">
        <f t="shared" si="5"/>
        <v>0.22215611953062403</v>
      </c>
      <c r="H62">
        <f>E62-E61</f>
        <v>8.4000200000000405</v>
      </c>
      <c r="I62">
        <f>IF(H62&gt;0,H62,0)</f>
        <v>8.4000200000000405</v>
      </c>
      <c r="J62">
        <f>IF(H62&lt;0,ABS(H62),0)</f>
        <v>0</v>
      </c>
      <c r="K62">
        <f t="shared" si="6"/>
        <v>6.7891891320125399</v>
      </c>
      <c r="L62">
        <f t="shared" si="6"/>
        <v>5.2522400244170901</v>
      </c>
      <c r="M62">
        <f t="shared" si="1"/>
        <v>1.2926273552713397</v>
      </c>
      <c r="N62">
        <f t="shared" si="2"/>
        <v>56.381921479705682</v>
      </c>
    </row>
    <row r="63" spans="1:14" x14ac:dyDescent="0.25">
      <c r="A63" s="1">
        <v>42367</v>
      </c>
      <c r="B63">
        <v>1101.25</v>
      </c>
      <c r="C63">
        <v>1110</v>
      </c>
      <c r="D63">
        <v>1097.3000500000001</v>
      </c>
      <c r="E63">
        <v>1104.6999499999999</v>
      </c>
      <c r="F63" s="2">
        <f>LN(E63/E62)</f>
        <v>-4.5305393777905026E-5</v>
      </c>
      <c r="G63" s="2">
        <f t="shared" si="5"/>
        <v>0.20458417215314625</v>
      </c>
      <c r="H63">
        <f>E63-E62</f>
        <v>-5.0050000000055661E-2</v>
      </c>
      <c r="I63">
        <f>IF(H63&gt;0,H63,0)</f>
        <v>0</v>
      </c>
      <c r="J63">
        <f>IF(H63&lt;0,ABS(H63),0)</f>
        <v>5.0050000000055661E-2</v>
      </c>
      <c r="K63">
        <f t="shared" si="6"/>
        <v>6.3042470511545021</v>
      </c>
      <c r="L63">
        <f t="shared" si="6"/>
        <v>4.8806550226730163</v>
      </c>
      <c r="M63">
        <f t="shared" si="1"/>
        <v>1.2916805268694895</v>
      </c>
      <c r="N63">
        <f t="shared" si="2"/>
        <v>56.363900278629472</v>
      </c>
    </row>
    <row r="64" spans="1:14" x14ac:dyDescent="0.25">
      <c r="A64" s="1">
        <v>42368</v>
      </c>
      <c r="B64">
        <v>1101.09998</v>
      </c>
      <c r="C64">
        <v>1106.59998</v>
      </c>
      <c r="D64">
        <v>1083</v>
      </c>
      <c r="E64">
        <v>1086.3000500000001</v>
      </c>
      <c r="F64" s="2">
        <f>LN(E64/E63)</f>
        <v>-1.6796287149566474E-2</v>
      </c>
      <c r="G64" s="2">
        <f t="shared" si="5"/>
        <v>0.21449264885463221</v>
      </c>
      <c r="H64">
        <f>E64-E63</f>
        <v>-18.399899999999889</v>
      </c>
      <c r="I64">
        <f>IF(H64&gt;0,H64,0)</f>
        <v>0</v>
      </c>
      <c r="J64">
        <f>IF(H64&lt;0,ABS(H64),0)</f>
        <v>18.399899999999889</v>
      </c>
      <c r="K64">
        <f t="shared" si="6"/>
        <v>5.8539436903577524</v>
      </c>
      <c r="L64">
        <f t="shared" si="6"/>
        <v>5.8463153781963646</v>
      </c>
      <c r="M64">
        <f t="shared" si="1"/>
        <v>1.0013048068172712</v>
      </c>
      <c r="N64">
        <f t="shared" si="2"/>
        <v>50.032598902796472</v>
      </c>
    </row>
    <row r="65" spans="1:14" x14ac:dyDescent="0.25">
      <c r="A65" s="1">
        <v>42369</v>
      </c>
      <c r="B65">
        <v>1090.15002</v>
      </c>
      <c r="C65">
        <v>1109.9499499999999</v>
      </c>
      <c r="D65">
        <v>1087</v>
      </c>
      <c r="E65">
        <v>1105.40002</v>
      </c>
      <c r="F65" s="2">
        <f>LN(E65/E64)</f>
        <v>1.7429806024655391E-2</v>
      </c>
      <c r="G65" s="2">
        <f t="shared" si="5"/>
        <v>0.2234476843612373</v>
      </c>
      <c r="H65">
        <f>E65-E64</f>
        <v>19.099969999999985</v>
      </c>
      <c r="I65">
        <f>IF(H65&gt;0,H65,0)</f>
        <v>19.099969999999985</v>
      </c>
      <c r="J65">
        <f>IF(H65&lt;0,ABS(H65),0)</f>
        <v>0</v>
      </c>
      <c r="K65">
        <f t="shared" ref="K65:L80" si="7">(K64*13+I65 )/14</f>
        <v>6.8000884267607686</v>
      </c>
      <c r="L65">
        <f t="shared" si="7"/>
        <v>5.4287214226109102</v>
      </c>
      <c r="M65">
        <f t="shared" si="1"/>
        <v>1.2526132577807443</v>
      </c>
      <c r="N65">
        <f t="shared" si="2"/>
        <v>55.607115578055705</v>
      </c>
    </row>
    <row r="66" spans="1:14" x14ac:dyDescent="0.25">
      <c r="A66" s="1">
        <v>42370</v>
      </c>
      <c r="B66">
        <v>1100</v>
      </c>
      <c r="C66">
        <v>1108.9499499999999</v>
      </c>
      <c r="D66">
        <v>1093.1999499999999</v>
      </c>
      <c r="E66">
        <v>1105.25</v>
      </c>
      <c r="F66" s="2">
        <f>LN(E66/E65)</f>
        <v>-1.3572478580792182E-4</v>
      </c>
      <c r="G66" s="2">
        <f t="shared" si="5"/>
        <v>0.21661540172633967</v>
      </c>
      <c r="H66">
        <f>E66-E65</f>
        <v>-0.15002000000004045</v>
      </c>
      <c r="I66">
        <f>IF(H66&gt;0,H66,0)</f>
        <v>0</v>
      </c>
      <c r="J66">
        <f>IF(H66&lt;0,ABS(H66),0)</f>
        <v>0.15002000000004045</v>
      </c>
      <c r="K66">
        <f t="shared" si="7"/>
        <v>6.3143678248492847</v>
      </c>
      <c r="L66">
        <f t="shared" si="7"/>
        <v>5.0516713209958484</v>
      </c>
      <c r="M66">
        <f t="shared" si="1"/>
        <v>1.2499561874909386</v>
      </c>
      <c r="N66">
        <f t="shared" si="2"/>
        <v>55.554690106425575</v>
      </c>
    </row>
    <row r="67" spans="1:14" x14ac:dyDescent="0.25">
      <c r="A67" s="1">
        <v>42373</v>
      </c>
      <c r="B67">
        <v>1099.9499499999999</v>
      </c>
      <c r="C67">
        <v>1102.4499499999999</v>
      </c>
      <c r="D67">
        <v>1076.0500500000001</v>
      </c>
      <c r="E67">
        <v>1078.90002</v>
      </c>
      <c r="F67" s="2">
        <f>LN(E67/E66)</f>
        <v>-2.4129531611659132E-2</v>
      </c>
      <c r="G67" s="2">
        <f t="shared" si="5"/>
        <v>0.24210195846384963</v>
      </c>
      <c r="H67">
        <f>E67-E66</f>
        <v>-26.34997999999996</v>
      </c>
      <c r="I67">
        <f>IF(H67&gt;0,H67,0)</f>
        <v>0</v>
      </c>
      <c r="J67">
        <f>IF(H67&lt;0,ABS(H67),0)</f>
        <v>26.34997999999996</v>
      </c>
      <c r="K67">
        <f t="shared" si="7"/>
        <v>5.8633415516457648</v>
      </c>
      <c r="L67">
        <f t="shared" si="7"/>
        <v>6.5729790837818571</v>
      </c>
      <c r="M67">
        <f t="shared" si="1"/>
        <v>0.89203715345952506</v>
      </c>
      <c r="N67">
        <f t="shared" si="2"/>
        <v>47.146915261598629</v>
      </c>
    </row>
    <row r="68" spans="1:14" x14ac:dyDescent="0.25">
      <c r="A68" s="1">
        <v>42374</v>
      </c>
      <c r="B68">
        <v>1085.5</v>
      </c>
      <c r="C68">
        <v>1085.5</v>
      </c>
      <c r="D68">
        <v>1062.25</v>
      </c>
      <c r="E68">
        <v>1074.0500500000001</v>
      </c>
      <c r="F68" s="2">
        <f>LN(E68/E67)</f>
        <v>-4.5054256219412211E-3</v>
      </c>
      <c r="G68" s="2">
        <f t="shared" si="5"/>
        <v>0.23011424939338029</v>
      </c>
      <c r="H68">
        <f>E68-E67</f>
        <v>-4.8499699999999848</v>
      </c>
      <c r="I68">
        <f>IF(H68&gt;0,H68,0)</f>
        <v>0</v>
      </c>
      <c r="J68">
        <f>IF(H68&lt;0,ABS(H68),0)</f>
        <v>4.8499699999999848</v>
      </c>
      <c r="K68">
        <f t="shared" si="7"/>
        <v>5.4445314408139245</v>
      </c>
      <c r="L68">
        <f t="shared" si="7"/>
        <v>6.4499070063688668</v>
      </c>
      <c r="M68">
        <f t="shared" si="1"/>
        <v>0.84412557195596793</v>
      </c>
      <c r="N68">
        <f t="shared" si="2"/>
        <v>45.773757752333964</v>
      </c>
    </row>
    <row r="69" spans="1:14" x14ac:dyDescent="0.25">
      <c r="A69" s="1">
        <v>42375</v>
      </c>
      <c r="B69">
        <v>1074.65002</v>
      </c>
      <c r="C69">
        <v>1074.65002</v>
      </c>
      <c r="D69">
        <v>1058.90002</v>
      </c>
      <c r="E69">
        <v>1069.34998</v>
      </c>
      <c r="F69" s="2">
        <f>LN(E69/E68)</f>
        <v>-4.3856279439557101E-3</v>
      </c>
      <c r="G69" s="2">
        <f t="shared" si="5"/>
        <v>0.22404406339653382</v>
      </c>
      <c r="H69">
        <f>E69-E68</f>
        <v>-4.7000700000000961</v>
      </c>
      <c r="I69">
        <f>IF(H69&gt;0,H69,0)</f>
        <v>0</v>
      </c>
      <c r="J69">
        <f>IF(H69&lt;0,ABS(H69),0)</f>
        <v>4.7000700000000961</v>
      </c>
      <c r="K69">
        <f t="shared" si="7"/>
        <v>5.0556363378986449</v>
      </c>
      <c r="L69">
        <f t="shared" si="7"/>
        <v>6.3249186487710976</v>
      </c>
      <c r="M69">
        <f t="shared" si="1"/>
        <v>0.79932037369064524</v>
      </c>
      <c r="N69">
        <f t="shared" si="2"/>
        <v>44.423460400836397</v>
      </c>
    </row>
    <row r="70" spans="1:14" x14ac:dyDescent="0.25">
      <c r="A70" s="1">
        <v>42376</v>
      </c>
      <c r="B70">
        <v>1060.0500500000001</v>
      </c>
      <c r="C70">
        <v>1067.90002</v>
      </c>
      <c r="D70">
        <v>1047.90002</v>
      </c>
      <c r="E70">
        <v>1050.8000500000001</v>
      </c>
      <c r="F70" s="2">
        <f>LN(E70/E69)</f>
        <v>-1.7499142134618784E-2</v>
      </c>
      <c r="G70" s="2">
        <f t="shared" si="5"/>
        <v>0.21737800217806769</v>
      </c>
      <c r="H70">
        <f>E70-E69</f>
        <v>-18.549929999999904</v>
      </c>
      <c r="I70">
        <f>IF(H70&gt;0,H70,0)</f>
        <v>0</v>
      </c>
      <c r="J70">
        <f>IF(H70&lt;0,ABS(H70),0)</f>
        <v>18.549929999999904</v>
      </c>
      <c r="K70">
        <f t="shared" si="7"/>
        <v>4.6945194566201707</v>
      </c>
      <c r="L70">
        <f t="shared" si="7"/>
        <v>7.198133745287441</v>
      </c>
      <c r="M70">
        <f t="shared" si="1"/>
        <v>0.65218563904757032</v>
      </c>
      <c r="N70">
        <f t="shared" si="2"/>
        <v>39.474113782004146</v>
      </c>
    </row>
    <row r="71" spans="1:14" x14ac:dyDescent="0.25">
      <c r="A71" s="1">
        <v>42377</v>
      </c>
      <c r="B71">
        <v>1061.5</v>
      </c>
      <c r="C71">
        <v>1067.40002</v>
      </c>
      <c r="D71">
        <v>1055.5</v>
      </c>
      <c r="E71">
        <v>1063.3000500000001</v>
      </c>
      <c r="F71" s="2">
        <f>LN(E71/E70)</f>
        <v>1.1825500286279298E-2</v>
      </c>
      <c r="G71" s="2">
        <f t="shared" si="5"/>
        <v>0.20652252706034782</v>
      </c>
      <c r="H71">
        <f>E71-E70</f>
        <v>12.5</v>
      </c>
      <c r="I71">
        <f>IF(H71&gt;0,H71,0)</f>
        <v>12.5</v>
      </c>
      <c r="J71">
        <f>IF(H71&lt;0,ABS(H71),0)</f>
        <v>0</v>
      </c>
      <c r="K71">
        <f t="shared" si="7"/>
        <v>5.2520537811473016</v>
      </c>
      <c r="L71">
        <f t="shared" si="7"/>
        <v>6.6839813349097668</v>
      </c>
      <c r="M71">
        <f t="shared" si="1"/>
        <v>0.78576727222686116</v>
      </c>
      <c r="N71">
        <f t="shared" si="2"/>
        <v>44.001661607730398</v>
      </c>
    </row>
    <row r="72" spans="1:14" x14ac:dyDescent="0.25">
      <c r="A72" s="1">
        <v>42380</v>
      </c>
      <c r="B72">
        <v>1056.3000500000001</v>
      </c>
      <c r="C72">
        <v>1069.9499499999999</v>
      </c>
      <c r="D72">
        <v>1052.09998</v>
      </c>
      <c r="E72">
        <v>1055.6999499999999</v>
      </c>
      <c r="F72" s="2">
        <f>LN(E72/E71)</f>
        <v>-7.1733200467490659E-3</v>
      </c>
      <c r="G72" s="2">
        <f t="shared" si="5"/>
        <v>0.19572526196670467</v>
      </c>
      <c r="H72">
        <f>E72-E71</f>
        <v>-7.6001000000001113</v>
      </c>
      <c r="I72">
        <f>IF(H72&gt;0,H72,0)</f>
        <v>0</v>
      </c>
      <c r="J72">
        <f>IF(H72&lt;0,ABS(H72),0)</f>
        <v>7.6001000000001113</v>
      </c>
      <c r="K72">
        <f t="shared" si="7"/>
        <v>4.8769070824939229</v>
      </c>
      <c r="L72">
        <f t="shared" si="7"/>
        <v>6.7494183824162191</v>
      </c>
      <c r="M72">
        <f t="shared" si="1"/>
        <v>0.7225670133591634</v>
      </c>
      <c r="N72">
        <f t="shared" si="2"/>
        <v>41.947106136096934</v>
      </c>
    </row>
    <row r="73" spans="1:14" x14ac:dyDescent="0.25">
      <c r="A73" s="1">
        <v>42381</v>
      </c>
      <c r="B73">
        <v>1062</v>
      </c>
      <c r="C73">
        <v>1062.9499499999999</v>
      </c>
      <c r="D73">
        <v>1030.84998</v>
      </c>
      <c r="E73">
        <v>1049.9499499999999</v>
      </c>
      <c r="F73" s="2">
        <f>LN(E73/E72)</f>
        <v>-5.4615102848973853E-3</v>
      </c>
      <c r="G73" s="2">
        <f t="shared" si="5"/>
        <v>0.17884271535320212</v>
      </c>
      <c r="H73">
        <f>E73-E72</f>
        <v>-5.75</v>
      </c>
      <c r="I73">
        <f>IF(H73&gt;0,H73,0)</f>
        <v>0</v>
      </c>
      <c r="J73">
        <f>IF(H73&lt;0,ABS(H73),0)</f>
        <v>5.75</v>
      </c>
      <c r="K73">
        <f t="shared" si="7"/>
        <v>4.5285565766014999</v>
      </c>
      <c r="L73">
        <f t="shared" si="7"/>
        <v>6.6780313551007753</v>
      </c>
      <c r="M73">
        <f t="shared" si="1"/>
        <v>0.67812748036028969</v>
      </c>
      <c r="N73">
        <f t="shared" si="2"/>
        <v>40.409771504051498</v>
      </c>
    </row>
    <row r="74" spans="1:14" x14ac:dyDescent="0.25">
      <c r="A74" s="1">
        <v>42382</v>
      </c>
      <c r="B74">
        <v>1057</v>
      </c>
      <c r="C74">
        <v>1091</v>
      </c>
      <c r="D74">
        <v>1048.09998</v>
      </c>
      <c r="E74">
        <v>1083.40002</v>
      </c>
      <c r="F74" s="2">
        <f>LN(E74/E73)</f>
        <v>3.1361766335390097E-2</v>
      </c>
      <c r="G74" s="2">
        <f t="shared" si="5"/>
        <v>0.23158792561589328</v>
      </c>
      <c r="H74">
        <f>E74-E73</f>
        <v>33.450070000000096</v>
      </c>
      <c r="I74">
        <f>IF(H74&gt;0,H74,0)</f>
        <v>33.450070000000096</v>
      </c>
      <c r="J74">
        <f>IF(H74&lt;0,ABS(H74),0)</f>
        <v>0</v>
      </c>
      <c r="K74">
        <f t="shared" si="7"/>
        <v>6.5943789639871131</v>
      </c>
      <c r="L74">
        <f t="shared" si="7"/>
        <v>6.2010291154507202</v>
      </c>
      <c r="M74">
        <f t="shared" si="1"/>
        <v>1.0634329949453563</v>
      </c>
      <c r="N74">
        <f t="shared" si="2"/>
        <v>51.537074261697455</v>
      </c>
    </row>
    <row r="75" spans="1:14" x14ac:dyDescent="0.25">
      <c r="A75" s="1">
        <v>42383</v>
      </c>
      <c r="B75">
        <v>1066</v>
      </c>
      <c r="C75">
        <v>1155</v>
      </c>
      <c r="D75">
        <v>1054.34998</v>
      </c>
      <c r="E75">
        <v>1133</v>
      </c>
      <c r="F75" s="2">
        <f>LN(E75/E74)</f>
        <v>4.4764719343805597E-2</v>
      </c>
      <c r="G75" s="2">
        <f t="shared" si="5"/>
        <v>0.30195326150035551</v>
      </c>
      <c r="H75">
        <f>E75-E74</f>
        <v>49.59997999999996</v>
      </c>
      <c r="I75">
        <f>IF(H75&gt;0,H75,0)</f>
        <v>49.59997999999996</v>
      </c>
      <c r="J75">
        <f>IF(H75&lt;0,ABS(H75),0)</f>
        <v>0</v>
      </c>
      <c r="K75">
        <f t="shared" si="7"/>
        <v>9.6662076094166025</v>
      </c>
      <c r="L75">
        <f t="shared" si="7"/>
        <v>5.758098464347098</v>
      </c>
      <c r="M75">
        <f t="shared" si="1"/>
        <v>1.6787152337299669</v>
      </c>
      <c r="N75">
        <f t="shared" si="2"/>
        <v>62.668670883408765</v>
      </c>
    </row>
    <row r="76" spans="1:14" x14ac:dyDescent="0.25">
      <c r="A76" s="1">
        <v>42384</v>
      </c>
      <c r="B76">
        <v>1148</v>
      </c>
      <c r="C76">
        <v>1164</v>
      </c>
      <c r="D76">
        <v>1137.5500500000001</v>
      </c>
      <c r="E76">
        <v>1139.90002</v>
      </c>
      <c r="F76" s="2">
        <f>LN(E76/E75)</f>
        <v>6.0715747601251162E-3</v>
      </c>
      <c r="G76" s="2">
        <f t="shared" si="5"/>
        <v>0.30149603112945439</v>
      </c>
      <c r="H76">
        <f>E76-E75</f>
        <v>6.9000200000000405</v>
      </c>
      <c r="I76">
        <f>IF(H76&gt;0,H76,0)</f>
        <v>6.9000200000000405</v>
      </c>
      <c r="J76">
        <f>IF(H76&lt;0,ABS(H76),0)</f>
        <v>0</v>
      </c>
      <c r="K76">
        <f t="shared" si="7"/>
        <v>9.4686227801725629</v>
      </c>
      <c r="L76">
        <f t="shared" si="7"/>
        <v>5.3468057168937335</v>
      </c>
      <c r="M76">
        <f t="shared" si="1"/>
        <v>1.7708933672782541</v>
      </c>
      <c r="N76">
        <f t="shared" si="2"/>
        <v>63.91055636391151</v>
      </c>
    </row>
    <row r="77" spans="1:14" x14ac:dyDescent="0.25">
      <c r="A77" s="1">
        <v>42387</v>
      </c>
      <c r="B77">
        <v>1139.90002</v>
      </c>
      <c r="C77">
        <v>1162.09998</v>
      </c>
      <c r="D77">
        <v>1128.34998</v>
      </c>
      <c r="E77">
        <v>1131.90002</v>
      </c>
      <c r="F77" s="2">
        <f>LN(E77/E76)</f>
        <v>-7.0429024803517395E-3</v>
      </c>
      <c r="G77" s="2">
        <f t="shared" si="5"/>
        <v>0.30397448737359278</v>
      </c>
      <c r="H77">
        <f>E77-E76</f>
        <v>-8</v>
      </c>
      <c r="I77">
        <f>IF(H77&gt;0,H77,0)</f>
        <v>0</v>
      </c>
      <c r="J77">
        <f>IF(H77&lt;0,ABS(H77),0)</f>
        <v>8</v>
      </c>
      <c r="K77">
        <f t="shared" si="7"/>
        <v>8.7922925815888089</v>
      </c>
      <c r="L77">
        <f t="shared" si="7"/>
        <v>5.5363195942584662</v>
      </c>
      <c r="M77">
        <f t="shared" si="1"/>
        <v>1.5881114577827127</v>
      </c>
      <c r="N77">
        <f t="shared" si="2"/>
        <v>61.361787685267615</v>
      </c>
    </row>
    <row r="78" spans="1:14" x14ac:dyDescent="0.25">
      <c r="A78" s="1">
        <v>42388</v>
      </c>
      <c r="B78">
        <v>1135</v>
      </c>
      <c r="C78">
        <v>1158.9499499999999</v>
      </c>
      <c r="D78">
        <v>1128.5500500000001</v>
      </c>
      <c r="E78">
        <v>1139.65002</v>
      </c>
      <c r="F78" s="2">
        <f>LN(E78/E77)</f>
        <v>6.8235609466143383E-3</v>
      </c>
      <c r="G78" s="2">
        <f t="shared" si="5"/>
        <v>0.29235404872161919</v>
      </c>
      <c r="H78">
        <f>E78-E77</f>
        <v>7.75</v>
      </c>
      <c r="I78">
        <f>IF(H78&gt;0,H78,0)</f>
        <v>7.75</v>
      </c>
      <c r="J78">
        <f>IF(H78&lt;0,ABS(H78),0)</f>
        <v>0</v>
      </c>
      <c r="K78">
        <f t="shared" si="7"/>
        <v>8.7178431114753216</v>
      </c>
      <c r="L78">
        <f t="shared" si="7"/>
        <v>5.1408681946685757</v>
      </c>
      <c r="M78">
        <f t="shared" si="1"/>
        <v>1.6957919910330144</v>
      </c>
      <c r="N78">
        <f t="shared" si="2"/>
        <v>62.905149828833615</v>
      </c>
    </row>
    <row r="79" spans="1:14" x14ac:dyDescent="0.25">
      <c r="A79" s="1">
        <v>42389</v>
      </c>
      <c r="B79">
        <v>1134</v>
      </c>
      <c r="C79">
        <v>1160</v>
      </c>
      <c r="D79">
        <v>1117</v>
      </c>
      <c r="E79">
        <v>1121.25</v>
      </c>
      <c r="F79" s="2">
        <f>LN(E79/E78)</f>
        <v>-1.6277080881388253E-2</v>
      </c>
      <c r="G79" s="2">
        <f t="shared" si="5"/>
        <v>0.29600631791805215</v>
      </c>
      <c r="H79">
        <f>E79-E78</f>
        <v>-18.40002000000004</v>
      </c>
      <c r="I79">
        <f>IF(H79&gt;0,H79,0)</f>
        <v>0</v>
      </c>
      <c r="J79">
        <f>IF(H79&lt;0,ABS(H79),0)</f>
        <v>18.40002000000004</v>
      </c>
      <c r="K79">
        <f t="shared" si="7"/>
        <v>8.0951400320842275</v>
      </c>
      <c r="L79">
        <f t="shared" si="7"/>
        <v>6.0879504664779658</v>
      </c>
      <c r="M79">
        <f t="shared" si="1"/>
        <v>1.329698734682293</v>
      </c>
      <c r="N79">
        <f t="shared" si="2"/>
        <v>57.075995058375113</v>
      </c>
    </row>
    <row r="80" spans="1:14" x14ac:dyDescent="0.25">
      <c r="A80" s="1">
        <v>42390</v>
      </c>
      <c r="B80">
        <v>1135</v>
      </c>
      <c r="C80">
        <v>1142.5</v>
      </c>
      <c r="D80">
        <v>1122</v>
      </c>
      <c r="E80">
        <v>1137.0500500000001</v>
      </c>
      <c r="F80" s="2">
        <f>LN(E80/E79)</f>
        <v>1.3993098757871582E-2</v>
      </c>
      <c r="G80" s="2">
        <f t="shared" ref="G80:G81" si="8">STDEV(F67:F80)*SQRT(DaysInYear)</f>
        <v>0.30096775590620767</v>
      </c>
      <c r="H80">
        <f>E80-E79</f>
        <v>15.800050000000056</v>
      </c>
      <c r="I80">
        <f>IF(H80&gt;0,H80,0)</f>
        <v>15.800050000000056</v>
      </c>
      <c r="J80">
        <f>IF(H80&lt;0,ABS(H80),0)</f>
        <v>0</v>
      </c>
      <c r="K80">
        <f t="shared" si="7"/>
        <v>8.6454907440782147</v>
      </c>
      <c r="L80">
        <f t="shared" si="7"/>
        <v>5.653096861729539</v>
      </c>
      <c r="M80">
        <f t="shared" ref="M80:M81" si="9">K80/L80</f>
        <v>1.5293370970886153</v>
      </c>
      <c r="N80">
        <f t="shared" ref="N80:N81" si="10">IF(L80=0,100,100-(100/(1+M80)))</f>
        <v>60.463949184509787</v>
      </c>
    </row>
    <row r="81" spans="1:14" x14ac:dyDescent="0.25">
      <c r="A81" s="1">
        <v>42391</v>
      </c>
      <c r="B81">
        <v>1148.09998</v>
      </c>
      <c r="C81">
        <v>1152.5</v>
      </c>
      <c r="D81">
        <v>1131</v>
      </c>
      <c r="E81">
        <v>1136.25</v>
      </c>
      <c r="F81" s="2">
        <f>LN(E81/E80)</f>
        <v>-7.0386663918881867E-4</v>
      </c>
      <c r="G81" s="2">
        <f t="shared" si="8"/>
        <v>0.276956440351806</v>
      </c>
      <c r="H81">
        <f>E81-E80</f>
        <v>-0.80005000000005566</v>
      </c>
      <c r="I81">
        <f>IF(H81&gt;0,H81,0)</f>
        <v>0</v>
      </c>
      <c r="J81">
        <f>IF(H81&lt;0,ABS(H81),0)</f>
        <v>0.80005000000005566</v>
      </c>
      <c r="K81">
        <f t="shared" ref="K81:L81" si="11">(K80*13+I81 )/14</f>
        <v>8.0279556909297707</v>
      </c>
      <c r="L81">
        <f t="shared" si="11"/>
        <v>5.3064506573202905</v>
      </c>
      <c r="M81">
        <f t="shared" si="9"/>
        <v>1.5128673023379842</v>
      </c>
      <c r="N81">
        <f t="shared" si="10"/>
        <v>60.204822631517587</v>
      </c>
    </row>
    <row r="82" spans="1:14" x14ac:dyDescent="0.25">
      <c r="A8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53</vt:i4>
      </vt:variant>
    </vt:vector>
  </HeadingPairs>
  <TitlesOfParts>
    <vt:vector size="56" baseType="lpstr">
      <vt:lpstr>Sheet1</vt:lpstr>
      <vt:lpstr>Sheet2</vt:lpstr>
      <vt:lpstr>Sheet3</vt:lpstr>
      <vt:lpstr>Sheet1!ExternalData_1</vt:lpstr>
      <vt:lpstr>Sheet1!ExternalData_10</vt:lpstr>
      <vt:lpstr>Sheet1!ExternalData_11</vt:lpstr>
      <vt:lpstr>Sheet1!ExternalData_12</vt:lpstr>
      <vt:lpstr>Sheet1!ExternalData_13</vt:lpstr>
      <vt:lpstr>Sheet1!ExternalData_14</vt:lpstr>
      <vt:lpstr>Sheet1!ExternalData_15</vt:lpstr>
      <vt:lpstr>Sheet1!ExternalData_16</vt:lpstr>
      <vt:lpstr>Sheet1!ExternalData_17</vt:lpstr>
      <vt:lpstr>Sheet1!ExternalData_18</vt:lpstr>
      <vt:lpstr>Sheet1!ExternalData_19</vt:lpstr>
      <vt:lpstr>Sheet1!ExternalData_2</vt:lpstr>
      <vt:lpstr>Sheet1!ExternalData_20</vt:lpstr>
      <vt:lpstr>Sheet1!ExternalData_21</vt:lpstr>
      <vt:lpstr>Sheet1!ExternalData_22</vt:lpstr>
      <vt:lpstr>Sheet1!ExternalData_23</vt:lpstr>
      <vt:lpstr>Sheet1!ExternalData_24</vt:lpstr>
      <vt:lpstr>Sheet1!ExternalData_25</vt:lpstr>
      <vt:lpstr>Sheet1!ExternalData_26</vt:lpstr>
      <vt:lpstr>Sheet1!ExternalData_27</vt:lpstr>
      <vt:lpstr>Sheet1!ExternalData_28</vt:lpstr>
      <vt:lpstr>Sheet1!ExternalData_29</vt:lpstr>
      <vt:lpstr>Sheet1!ExternalData_3</vt:lpstr>
      <vt:lpstr>Sheet1!ExternalData_30</vt:lpstr>
      <vt:lpstr>Sheet1!ExternalData_31</vt:lpstr>
      <vt:lpstr>Sheet1!ExternalData_32</vt:lpstr>
      <vt:lpstr>Sheet1!ExternalData_33</vt:lpstr>
      <vt:lpstr>Sheet1!ExternalData_36</vt:lpstr>
      <vt:lpstr>Sheet1!ExternalData_37</vt:lpstr>
      <vt:lpstr>Sheet1!ExternalData_38</vt:lpstr>
      <vt:lpstr>Sheet1!ExternalData_39</vt:lpstr>
      <vt:lpstr>Sheet1!ExternalData_4</vt:lpstr>
      <vt:lpstr>Sheet1!ExternalData_40</vt:lpstr>
      <vt:lpstr>Sheet1!ExternalData_41</vt:lpstr>
      <vt:lpstr>Sheet1!ExternalData_42</vt:lpstr>
      <vt:lpstr>Sheet1!ExternalData_43</vt:lpstr>
      <vt:lpstr>Sheet1!ExternalData_44</vt:lpstr>
      <vt:lpstr>Sheet1!ExternalData_45</vt:lpstr>
      <vt:lpstr>Sheet1!ExternalData_46</vt:lpstr>
      <vt:lpstr>Sheet1!ExternalData_47</vt:lpstr>
      <vt:lpstr>Sheet1!ExternalData_48</vt:lpstr>
      <vt:lpstr>Sheet1!ExternalData_49</vt:lpstr>
      <vt:lpstr>Sheet1!ExternalData_5</vt:lpstr>
      <vt:lpstr>Sheet1!ExternalData_50</vt:lpstr>
      <vt:lpstr>Sheet1!ExternalData_51</vt:lpstr>
      <vt:lpstr>Sheet1!ExternalData_52</vt:lpstr>
      <vt:lpstr>Sheet1!ExternalData_53</vt:lpstr>
      <vt:lpstr>Sheet1!ExternalData_54</vt:lpstr>
      <vt:lpstr>Sheet1!ExternalData_55</vt:lpstr>
      <vt:lpstr>Sheet1!ExternalData_6</vt:lpstr>
      <vt:lpstr>Sheet1!ExternalData_7</vt:lpstr>
      <vt:lpstr>Sheet1!ExternalData_8</vt:lpstr>
      <vt:lpstr>Sheet1!ExternalData_9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2017-01-30T13:02:27Z</dcterms:created>
  <dcterms:modified xsi:type="dcterms:W3CDTF">2017-01-30T13:03:55Z</dcterms:modified>
</cp:coreProperties>
</file>